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ayzLaptop\Desktop\AB 2561\"/>
    </mc:Choice>
  </mc:AlternateContent>
  <xr:revisionPtr revIDLastSave="0" documentId="13_ncr:1_{99CB4B18-F2F7-4C8C-8382-661A8BA1D740}" xr6:coauthVersionLast="47" xr6:coauthVersionMax="47" xr10:uidLastSave="{00000000-0000-0000-0000-000000000000}"/>
  <bookViews>
    <workbookView xWindow="-108" yWindow="-108" windowWidth="23256" windowHeight="12456" xr2:uid="{45B3F4AF-E3CE-40CF-BC97-A74F63168B79}"/>
  </bookViews>
  <sheets>
    <sheet name="1. Data Set InfoThe " sheetId="15" r:id="rId1"/>
    <sheet name="2. Position Control FTE" sheetId="8" r:id="rId2"/>
    <sheet name="3. Employee Turnover" sheetId="6" r:id="rId3"/>
    <sheet name="4. Recruitment" sheetId="4" r:id="rId4"/>
    <sheet name="5. Dept Hiring Decision" sheetId="5" r:id="rId5"/>
    <sheet name="6. Cand Bgnd Process" sheetId="7" r:id="rId6"/>
    <sheet name="7. Cand Bgnd DATA" sheetId="12" r:id="rId7"/>
    <sheet name="8. Dept Hiring DATA" sheetId="11" r:id="rId8"/>
    <sheet name="9. Recruitment DATA" sheetId="10" r:id="rId9"/>
    <sheet name="10. 2024 Data for Images" sheetId="13" r:id="rId10"/>
    <sheet name="11. Sample 2024 Dashboard" sheetId="14"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 i="4" l="1"/>
  <c r="Q23" i="4"/>
  <c r="O23" i="4"/>
  <c r="B2" i="14"/>
  <c r="B3" i="14"/>
  <c r="D54" i="13"/>
  <c r="D55" i="13"/>
  <c r="D56" i="13"/>
  <c r="D57" i="13"/>
  <c r="D58" i="13"/>
  <c r="D59" i="13"/>
  <c r="D60" i="13"/>
  <c r="D53" i="13"/>
  <c r="D44" i="13"/>
  <c r="D45" i="13"/>
  <c r="D46" i="13"/>
  <c r="D47" i="13"/>
  <c r="D48" i="13"/>
  <c r="D49" i="13"/>
  <c r="D3" i="14"/>
  <c r="D24" i="13"/>
  <c r="D20" i="13"/>
  <c r="F2" i="14"/>
  <c r="D2" i="14"/>
  <c r="A25" i="13"/>
  <c r="A26" i="13"/>
  <c r="O21" i="4"/>
  <c r="B25" i="13" s="1"/>
  <c r="Q21" i="4"/>
  <c r="B26" i="13" s="1"/>
  <c r="P21" i="4"/>
  <c r="B24" i="13" s="1"/>
  <c r="B23" i="13"/>
  <c r="B13" i="13"/>
  <c r="C13" i="13"/>
  <c r="D13" i="13"/>
  <c r="E13" i="13"/>
  <c r="F13" i="13"/>
  <c r="G13" i="13"/>
  <c r="H13" i="13"/>
  <c r="I13" i="13"/>
  <c r="J13" i="13"/>
  <c r="K13" i="13"/>
  <c r="L13" i="13"/>
  <c r="M13" i="13"/>
  <c r="N13" i="13"/>
  <c r="O13" i="13"/>
  <c r="P13" i="13"/>
  <c r="Q13" i="13"/>
  <c r="R13" i="13"/>
  <c r="B14" i="13"/>
  <c r="C14" i="13"/>
  <c r="D14" i="13"/>
  <c r="E14" i="13"/>
  <c r="F14" i="13"/>
  <c r="G14" i="13"/>
  <c r="H14" i="13"/>
  <c r="I14" i="13"/>
  <c r="J14" i="13"/>
  <c r="K14" i="13"/>
  <c r="L14" i="13"/>
  <c r="M14" i="13"/>
  <c r="N14" i="13"/>
  <c r="O14" i="13"/>
  <c r="P14" i="13"/>
  <c r="Q14" i="13"/>
  <c r="R14" i="13"/>
  <c r="B15" i="13"/>
  <c r="C15" i="13"/>
  <c r="D15" i="13"/>
  <c r="E15" i="13"/>
  <c r="F15" i="13"/>
  <c r="G15" i="13"/>
  <c r="H15" i="13"/>
  <c r="I15" i="13"/>
  <c r="J15" i="13"/>
  <c r="K15" i="13"/>
  <c r="L15" i="13"/>
  <c r="M15" i="13"/>
  <c r="N15" i="13"/>
  <c r="O15" i="13"/>
  <c r="P15" i="13"/>
  <c r="Q15" i="13"/>
  <c r="R15" i="13"/>
  <c r="B16" i="13"/>
  <c r="C16" i="13"/>
  <c r="D16" i="13"/>
  <c r="E16" i="13"/>
  <c r="F16" i="13"/>
  <c r="G16" i="13"/>
  <c r="H16" i="13"/>
  <c r="I16" i="13"/>
  <c r="J16" i="13"/>
  <c r="K16" i="13"/>
  <c r="L16" i="13"/>
  <c r="M16" i="13"/>
  <c r="N16" i="13"/>
  <c r="O16" i="13"/>
  <c r="P16" i="13"/>
  <c r="Q16" i="13"/>
  <c r="R16" i="13"/>
  <c r="B7" i="13"/>
  <c r="C7" i="13"/>
  <c r="D7" i="13"/>
  <c r="E7" i="13"/>
  <c r="B8" i="13"/>
  <c r="C8" i="13"/>
  <c r="D8" i="13"/>
  <c r="E8" i="13"/>
  <c r="B9" i="13"/>
  <c r="C9" i="13"/>
  <c r="D9" i="13"/>
  <c r="E9" i="13"/>
  <c r="B10" i="13"/>
  <c r="C10" i="13"/>
  <c r="D10" i="13"/>
  <c r="E10" i="13"/>
  <c r="B1" i="13"/>
  <c r="C1" i="13"/>
  <c r="D1" i="13"/>
  <c r="E1" i="13"/>
  <c r="F1" i="13"/>
  <c r="I24" i="11"/>
  <c r="J24" i="11"/>
  <c r="K24" i="11"/>
  <c r="I25" i="11"/>
  <c r="J25" i="11"/>
  <c r="K25" i="11"/>
  <c r="H25" i="11"/>
  <c r="H24" i="11"/>
  <c r="I23" i="11"/>
  <c r="J23" i="11"/>
  <c r="K23" i="11"/>
  <c r="H23" i="11"/>
  <c r="R17" i="12"/>
  <c r="S18" i="12"/>
  <c r="X19" i="12"/>
  <c r="L19" i="12"/>
  <c r="M19" i="12"/>
  <c r="N19" i="12"/>
  <c r="O19" i="12"/>
  <c r="P19" i="12"/>
  <c r="Q19" i="12"/>
  <c r="T19" i="12"/>
  <c r="U19" i="12"/>
  <c r="V19" i="12"/>
  <c r="W19" i="12"/>
  <c r="Y19" i="12"/>
  <c r="Z19" i="12"/>
  <c r="AA19" i="12"/>
  <c r="K19" i="12"/>
  <c r="L18" i="12"/>
  <c r="M18" i="12"/>
  <c r="N18" i="12"/>
  <c r="O18" i="12"/>
  <c r="P18" i="12"/>
  <c r="Q18" i="12"/>
  <c r="T18" i="12"/>
  <c r="U18" i="12"/>
  <c r="V18" i="12"/>
  <c r="W18" i="12"/>
  <c r="Y18" i="12"/>
  <c r="Z18" i="12"/>
  <c r="AA18" i="12"/>
  <c r="K18" i="12"/>
  <c r="L17" i="12"/>
  <c r="M17" i="12"/>
  <c r="N17" i="12"/>
  <c r="O17" i="12"/>
  <c r="P17" i="12"/>
  <c r="Q17" i="12"/>
  <c r="T17" i="12"/>
  <c r="U17" i="12"/>
  <c r="V17" i="12"/>
  <c r="W17" i="12"/>
  <c r="Y17" i="12"/>
  <c r="Z17" i="12"/>
  <c r="AA17" i="12"/>
  <c r="K17" i="12"/>
  <c r="AA3" i="12"/>
  <c r="AA4" i="12"/>
  <c r="AA5" i="12"/>
  <c r="AA6" i="12"/>
  <c r="AA7" i="12"/>
  <c r="AA8" i="12"/>
  <c r="AA9" i="12"/>
  <c r="AA10" i="12"/>
  <c r="AA11" i="12"/>
  <c r="AA12" i="12"/>
  <c r="AA13" i="12"/>
  <c r="AA14" i="12"/>
  <c r="AA15" i="12"/>
  <c r="Z3" i="12"/>
  <c r="Z4" i="12"/>
  <c r="Z5" i="12"/>
  <c r="Z6" i="12"/>
  <c r="Z7" i="12"/>
  <c r="Z8" i="12"/>
  <c r="Z9" i="12"/>
  <c r="Z10" i="12"/>
  <c r="Z11" i="12"/>
  <c r="Z12" i="12"/>
  <c r="Z13" i="12"/>
  <c r="Z14" i="12"/>
  <c r="Z15" i="12"/>
  <c r="Z2" i="12"/>
  <c r="AA2" i="12"/>
  <c r="Y3" i="12"/>
  <c r="Y4" i="12"/>
  <c r="Y5" i="12"/>
  <c r="Y6" i="12"/>
  <c r="Y7" i="12"/>
  <c r="Y8" i="12"/>
  <c r="Y9" i="12"/>
  <c r="Y10" i="12"/>
  <c r="Y11" i="12"/>
  <c r="Y12" i="12"/>
  <c r="Y13" i="12"/>
  <c r="Y14" i="12"/>
  <c r="Y15" i="12"/>
  <c r="Y2" i="12"/>
  <c r="AO19" i="7"/>
  <c r="AO15" i="7"/>
  <c r="AO14" i="7"/>
  <c r="AO13" i="7"/>
  <c r="AO12" i="7"/>
  <c r="AO11" i="7"/>
  <c r="AO10" i="7"/>
  <c r="AO9" i="7"/>
  <c r="AO5" i="7"/>
  <c r="AO4" i="7"/>
  <c r="AO6" i="7"/>
  <c r="AO7" i="7"/>
  <c r="AO8" i="7"/>
  <c r="AO16" i="7"/>
  <c r="AO17" i="7"/>
  <c r="AO18" i="7"/>
  <c r="AO20" i="7"/>
  <c r="AO21" i="7"/>
  <c r="AO3" i="7"/>
  <c r="AO2" i="7"/>
  <c r="W9" i="12"/>
  <c r="X9" i="12"/>
  <c r="W10" i="12"/>
  <c r="X10" i="12"/>
  <c r="X2" i="12"/>
  <c r="W2" i="12"/>
  <c r="U9" i="12"/>
  <c r="V9" i="12"/>
  <c r="U10" i="12"/>
  <c r="V10" i="12"/>
  <c r="U11" i="12"/>
  <c r="V11" i="12"/>
  <c r="U14" i="12"/>
  <c r="V14" i="12"/>
  <c r="V2" i="12"/>
  <c r="U2" i="12"/>
  <c r="S5" i="12"/>
  <c r="T5" i="12"/>
  <c r="S9" i="12"/>
  <c r="T9" i="12"/>
  <c r="S10" i="12"/>
  <c r="T10" i="12"/>
  <c r="S11" i="12"/>
  <c r="T11" i="12"/>
  <c r="T14" i="12"/>
  <c r="T2" i="12"/>
  <c r="S2" i="12"/>
  <c r="Q5" i="12"/>
  <c r="R5" i="12"/>
  <c r="Q9" i="12"/>
  <c r="R9" i="12"/>
  <c r="Q10" i="12"/>
  <c r="R10" i="12"/>
  <c r="R2" i="12"/>
  <c r="Q2" i="12"/>
  <c r="P2" i="12"/>
  <c r="P3" i="12"/>
  <c r="P4" i="12"/>
  <c r="P5" i="12"/>
  <c r="P6" i="12"/>
  <c r="P7" i="12"/>
  <c r="P8" i="12"/>
  <c r="P9" i="12"/>
  <c r="P10" i="12"/>
  <c r="P11" i="12"/>
  <c r="P12" i="12"/>
  <c r="P13" i="12"/>
  <c r="P14" i="12"/>
  <c r="P15" i="12"/>
  <c r="O3" i="12"/>
  <c r="O4" i="12"/>
  <c r="O5" i="12"/>
  <c r="O6" i="12"/>
  <c r="O7" i="12"/>
  <c r="O8" i="12"/>
  <c r="O9" i="12"/>
  <c r="O10" i="12"/>
  <c r="O11" i="12"/>
  <c r="O12" i="12"/>
  <c r="O13" i="12"/>
  <c r="O14" i="12"/>
  <c r="O15" i="12"/>
  <c r="O2" i="12"/>
  <c r="N3" i="12"/>
  <c r="N4" i="12"/>
  <c r="N5" i="12"/>
  <c r="N6" i="12"/>
  <c r="N7" i="12"/>
  <c r="N8" i="12"/>
  <c r="N9" i="12"/>
  <c r="N10" i="12"/>
  <c r="N11" i="12"/>
  <c r="N12" i="12"/>
  <c r="N13" i="12"/>
  <c r="N14" i="12"/>
  <c r="N15" i="12"/>
  <c r="N2" i="12"/>
  <c r="L3" i="12"/>
  <c r="M3" i="12"/>
  <c r="L4" i="12"/>
  <c r="M4" i="12"/>
  <c r="L5" i="12"/>
  <c r="M5" i="12"/>
  <c r="L6" i="12"/>
  <c r="M6" i="12"/>
  <c r="L7" i="12"/>
  <c r="M7" i="12"/>
  <c r="L8" i="12"/>
  <c r="M8" i="12"/>
  <c r="L9" i="12"/>
  <c r="M9" i="12"/>
  <c r="L10" i="12"/>
  <c r="M10" i="12"/>
  <c r="L11" i="12"/>
  <c r="M11" i="12"/>
  <c r="L12" i="12"/>
  <c r="M12" i="12"/>
  <c r="L13" i="12"/>
  <c r="M13" i="12"/>
  <c r="L14" i="12"/>
  <c r="M14" i="12"/>
  <c r="L15" i="12"/>
  <c r="M15" i="12"/>
  <c r="M2" i="12"/>
  <c r="L2" i="12"/>
  <c r="K3" i="12"/>
  <c r="K4" i="12"/>
  <c r="K5" i="12"/>
  <c r="K6" i="12"/>
  <c r="K7" i="12"/>
  <c r="K8" i="12"/>
  <c r="K9" i="12"/>
  <c r="K10" i="12"/>
  <c r="K11" i="12"/>
  <c r="K12" i="12"/>
  <c r="K13" i="12"/>
  <c r="K14" i="12"/>
  <c r="K15" i="12"/>
  <c r="K2" i="12"/>
  <c r="K3" i="11"/>
  <c r="K4" i="11"/>
  <c r="K5" i="11"/>
  <c r="K9" i="11"/>
  <c r="K10" i="11"/>
  <c r="K11" i="11"/>
  <c r="K12" i="11"/>
  <c r="K14" i="11"/>
  <c r="K17" i="11"/>
  <c r="K18" i="11"/>
  <c r="K19" i="11"/>
  <c r="K20" i="11"/>
  <c r="K21" i="11"/>
  <c r="K2" i="11"/>
  <c r="J3" i="11"/>
  <c r="J4" i="11"/>
  <c r="J5" i="11"/>
  <c r="J9" i="11"/>
  <c r="J10" i="11"/>
  <c r="J11" i="11"/>
  <c r="J12" i="11"/>
  <c r="J14" i="11"/>
  <c r="J17" i="11"/>
  <c r="J18" i="11"/>
  <c r="J19" i="11"/>
  <c r="J20" i="11"/>
  <c r="J21" i="11"/>
  <c r="J2" i="11"/>
  <c r="I3" i="11"/>
  <c r="I4" i="11"/>
  <c r="I5" i="11"/>
  <c r="I6" i="11"/>
  <c r="I7" i="11"/>
  <c r="I8" i="11"/>
  <c r="I9" i="11"/>
  <c r="I10" i="11"/>
  <c r="I11" i="11"/>
  <c r="I12" i="11"/>
  <c r="I13" i="11"/>
  <c r="I14" i="11"/>
  <c r="I15" i="11"/>
  <c r="I16" i="11"/>
  <c r="I17" i="11"/>
  <c r="I18" i="11"/>
  <c r="I19" i="11"/>
  <c r="I20" i="11"/>
  <c r="I21" i="11"/>
  <c r="I2" i="11"/>
  <c r="I3" i="10"/>
  <c r="J3" i="10"/>
  <c r="K3" i="10"/>
  <c r="L3" i="10"/>
  <c r="M3" i="10"/>
  <c r="I4" i="10"/>
  <c r="J4" i="10"/>
  <c r="K4" i="10"/>
  <c r="L4" i="10"/>
  <c r="M4" i="10"/>
  <c r="I5" i="10"/>
  <c r="J5" i="10"/>
  <c r="K5" i="10"/>
  <c r="L5" i="10"/>
  <c r="M5" i="10"/>
  <c r="I6" i="10"/>
  <c r="J6" i="10"/>
  <c r="K6" i="10"/>
  <c r="L6" i="10"/>
  <c r="M6" i="10"/>
  <c r="I7" i="10"/>
  <c r="J7" i="10"/>
  <c r="K7" i="10"/>
  <c r="L7" i="10"/>
  <c r="M7" i="10"/>
  <c r="I8" i="10"/>
  <c r="J8" i="10"/>
  <c r="K8" i="10"/>
  <c r="L8" i="10"/>
  <c r="M8" i="10"/>
  <c r="I9" i="10"/>
  <c r="J9" i="10"/>
  <c r="K9" i="10"/>
  <c r="L9" i="10"/>
  <c r="M9" i="10"/>
  <c r="I10" i="10"/>
  <c r="J10" i="10"/>
  <c r="K10" i="10"/>
  <c r="L10" i="10"/>
  <c r="M10" i="10"/>
  <c r="I11" i="10"/>
  <c r="J11" i="10"/>
  <c r="K11" i="10"/>
  <c r="L11" i="10"/>
  <c r="M11" i="10"/>
  <c r="I12" i="10"/>
  <c r="J12" i="10"/>
  <c r="K12" i="10"/>
  <c r="L12" i="10"/>
  <c r="M12" i="10"/>
  <c r="I13" i="10"/>
  <c r="J13" i="10"/>
  <c r="K13" i="10"/>
  <c r="L13" i="10"/>
  <c r="M13" i="10"/>
  <c r="I14" i="10"/>
  <c r="J14" i="10"/>
  <c r="K14" i="10"/>
  <c r="L14" i="10"/>
  <c r="M14" i="10"/>
  <c r="I15" i="10"/>
  <c r="J15" i="10"/>
  <c r="K15" i="10"/>
  <c r="L15" i="10"/>
  <c r="M15" i="10"/>
  <c r="I16" i="10"/>
  <c r="J16" i="10"/>
  <c r="K16" i="10"/>
  <c r="L16" i="10"/>
  <c r="M16" i="10"/>
  <c r="I17" i="10"/>
  <c r="J17" i="10"/>
  <c r="K17" i="10"/>
  <c r="L17" i="10"/>
  <c r="M17" i="10"/>
  <c r="I18" i="10"/>
  <c r="J18" i="10"/>
  <c r="K18" i="10"/>
  <c r="L18" i="10"/>
  <c r="M18" i="10"/>
  <c r="M2" i="10"/>
  <c r="J2" i="10"/>
  <c r="K2" i="10"/>
  <c r="L2" i="10"/>
  <c r="I2" i="10"/>
  <c r="P13" i="8"/>
  <c r="P24" i="8"/>
  <c r="P23" i="8"/>
  <c r="P15" i="8"/>
  <c r="P16" i="8"/>
  <c r="P11" i="8"/>
  <c r="P12" i="8"/>
  <c r="P10" i="8"/>
  <c r="P17" i="8"/>
  <c r="P27" i="8"/>
  <c r="P9" i="8"/>
  <c r="P18" i="8"/>
  <c r="P20" i="8"/>
  <c r="P19" i="8"/>
  <c r="P22" i="8"/>
  <c r="P21" i="8"/>
  <c r="P25" i="8"/>
  <c r="P26" i="8"/>
  <c r="P53" i="8"/>
  <c r="P54" i="8"/>
  <c r="P45" i="8"/>
  <c r="P47" i="8"/>
  <c r="P44" i="8"/>
  <c r="P46" i="8"/>
  <c r="P3" i="8"/>
  <c r="P4" i="8"/>
  <c r="P5" i="8"/>
  <c r="P31" i="8"/>
  <c r="P34" i="8"/>
  <c r="P42" i="8"/>
  <c r="P30" i="8"/>
  <c r="P49" i="8"/>
  <c r="P43" i="8"/>
  <c r="P33" i="8"/>
  <c r="P29" i="8"/>
  <c r="P38" i="8"/>
  <c r="P39" i="8"/>
  <c r="P2" i="8"/>
  <c r="P37" i="8"/>
  <c r="P35" i="8"/>
  <c r="P41" i="8"/>
  <c r="P51" i="8"/>
  <c r="P50" i="8"/>
  <c r="P6" i="8"/>
  <c r="P36" i="8"/>
  <c r="P48" i="8"/>
  <c r="P32" i="8"/>
  <c r="P40" i="8"/>
  <c r="P28" i="8"/>
  <c r="P52" i="8"/>
  <c r="P57" i="8"/>
  <c r="P56" i="8"/>
  <c r="P61" i="8"/>
  <c r="P7" i="8"/>
  <c r="P63" i="8"/>
  <c r="P8" i="8"/>
  <c r="P66" i="8"/>
  <c r="P64" i="8"/>
  <c r="P65" i="8"/>
  <c r="P70" i="8"/>
  <c r="P69" i="8"/>
  <c r="P68" i="8"/>
  <c r="P67" i="8"/>
  <c r="P62" i="8"/>
  <c r="P73" i="8"/>
  <c r="P74" i="8"/>
  <c r="P72" i="8"/>
  <c r="P55" i="8"/>
  <c r="P58" i="8"/>
  <c r="P59" i="8"/>
  <c r="P60" i="8"/>
  <c r="P71" i="8"/>
  <c r="P79" i="8"/>
  <c r="P93" i="8"/>
  <c r="P96" i="8"/>
  <c r="P95" i="8"/>
  <c r="P97" i="8"/>
  <c r="P94" i="8"/>
  <c r="P92" i="8"/>
  <c r="P80" i="8"/>
  <c r="P98" i="8"/>
  <c r="P101" i="8"/>
  <c r="P81" i="8"/>
  <c r="P84" i="8"/>
  <c r="P99" i="8"/>
  <c r="P82" i="8"/>
  <c r="P83" i="8"/>
  <c r="P100" i="8"/>
  <c r="P88" i="8"/>
  <c r="P89" i="8"/>
  <c r="P87" i="8"/>
  <c r="P86" i="8"/>
  <c r="P85" i="8"/>
  <c r="P90" i="8"/>
  <c r="P91" i="8"/>
  <c r="P77" i="8"/>
  <c r="P78" i="8"/>
  <c r="P76" i="8"/>
  <c r="P75" i="8"/>
  <c r="P14" i="8"/>
  <c r="A24" i="10" l="1"/>
  <c r="B4" i="13" s="1"/>
  <c r="D22" i="10"/>
  <c r="E2" i="13" s="1"/>
  <c r="D23" i="10"/>
  <c r="E3" i="13" s="1"/>
  <c r="E23" i="10"/>
  <c r="F3" i="13" s="1"/>
  <c r="C22" i="10"/>
  <c r="D2" i="13" s="1"/>
  <c r="B22" i="10"/>
  <c r="C2" i="13" s="1"/>
  <c r="E22" i="10"/>
  <c r="F2" i="13" s="1"/>
  <c r="A22" i="10"/>
  <c r="B2" i="13" s="1"/>
  <c r="A23" i="10"/>
  <c r="B3" i="13" s="1"/>
  <c r="C23" i="10"/>
  <c r="D3" i="13" s="1"/>
  <c r="B23" i="10"/>
  <c r="C3" i="13" s="1"/>
  <c r="E24" i="10"/>
  <c r="F4" i="13" s="1"/>
  <c r="D24" i="10"/>
  <c r="E4" i="13" s="1"/>
  <c r="C24" i="10"/>
  <c r="D4" i="13" s="1"/>
  <c r="B24" i="10"/>
  <c r="C4" i="13" s="1"/>
  <c r="X17" i="12"/>
  <c r="R19" i="12"/>
  <c r="X18" i="12"/>
  <c r="S19" i="12"/>
  <c r="R18" i="12"/>
  <c r="S17" i="12"/>
  <c r="I2" i="13" l="1"/>
  <c r="F3" i="14" s="1"/>
</calcChain>
</file>

<file path=xl/sharedStrings.xml><?xml version="1.0" encoding="utf-8"?>
<sst xmlns="http://schemas.openxmlformats.org/spreadsheetml/2006/main" count="2547" uniqueCount="584">
  <si>
    <t>Employee First Name</t>
  </si>
  <si>
    <t>Employee Last Name</t>
  </si>
  <si>
    <t>Position Title</t>
  </si>
  <si>
    <t>Department</t>
  </si>
  <si>
    <t>Hire Date</t>
  </si>
  <si>
    <t>Supervisor</t>
  </si>
  <si>
    <t>Dept Manager</t>
  </si>
  <si>
    <t>Division</t>
  </si>
  <si>
    <t>Recruitment Request Date</t>
  </si>
  <si>
    <t>Planning Meeting Date</t>
  </si>
  <si>
    <t>Recruitment Aproval Date</t>
  </si>
  <si>
    <t>Open recruitment</t>
  </si>
  <si>
    <t>Close Recruitment</t>
  </si>
  <si>
    <t># of clicks</t>
  </si>
  <si>
    <t># of applicants</t>
  </si>
  <si>
    <t># of qualified candidates</t>
  </si>
  <si>
    <t>Candidate First Name</t>
  </si>
  <si>
    <t>Candidate Last Name</t>
  </si>
  <si>
    <t>Hiring Interview date</t>
  </si>
  <si>
    <t>Start Date</t>
  </si>
  <si>
    <t>Hire Date/Start Date</t>
  </si>
  <si>
    <t>Reference Check Requested Date</t>
  </si>
  <si>
    <t>Back Ground Check Requested Date</t>
  </si>
  <si>
    <t>Live Scan Requested Date</t>
  </si>
  <si>
    <t>Live Scan Appointment Date</t>
  </si>
  <si>
    <t>LAW ENFORCEMENT Psych Eval Request Date</t>
  </si>
  <si>
    <t>LAW ENFORCEMENT Psych Eval Appointment Date</t>
  </si>
  <si>
    <t>LAW ENFORCEMENT Psych Eval Results Date</t>
  </si>
  <si>
    <t>Live Scan Results Date</t>
  </si>
  <si>
    <t>Reference Check Results Date</t>
  </si>
  <si>
    <t>Request to Hire Date</t>
  </si>
  <si>
    <t>Date Passed Probation</t>
  </si>
  <si>
    <t>Termination Date</t>
  </si>
  <si>
    <t>Termination Reason</t>
  </si>
  <si>
    <t>Bargaining Unit</t>
  </si>
  <si>
    <t>Date Filled</t>
  </si>
  <si>
    <t>Position Number</t>
  </si>
  <si>
    <t>Date Vacant</t>
  </si>
  <si>
    <t># of candidates referred</t>
  </si>
  <si>
    <t>Approval to Hire Date</t>
  </si>
  <si>
    <t>Vacant (0)/Filled as (1)</t>
  </si>
  <si>
    <t>% FTE</t>
  </si>
  <si>
    <t>FTE Calc</t>
  </si>
  <si>
    <t>Position #</t>
  </si>
  <si>
    <t>First date of candidate list referred</t>
  </si>
  <si>
    <t>Written Conditional Offer</t>
  </si>
  <si>
    <t>Final Offer Letter Sent Date</t>
  </si>
  <si>
    <t>Date candidate accepted Final Offer</t>
  </si>
  <si>
    <t>Candidate Accepted Conditional Offer Date</t>
  </si>
  <si>
    <t>LAW ENFORCEMENT Polygraph Request Date</t>
  </si>
  <si>
    <t>LAW ENFORCEMENT Polygraph Appointment Date</t>
  </si>
  <si>
    <t>LAW ENFORCEMENT Polygraph Results Date</t>
  </si>
  <si>
    <t>Date of referral</t>
  </si>
  <si>
    <t>City Manager</t>
  </si>
  <si>
    <t>Job Description</t>
  </si>
  <si>
    <t>ADMINISTRATION</t>
  </si>
  <si>
    <t>Human Resources Manager</t>
  </si>
  <si>
    <t>Administrative Assistant (Confidential)</t>
  </si>
  <si>
    <t xml:space="preserve">Community/Economic Development </t>
  </si>
  <si>
    <t>Community/Economic Development Director</t>
  </si>
  <si>
    <t>Economic Development &amp; Housing Prog Coordinator</t>
  </si>
  <si>
    <t>Administrative Assistant</t>
  </si>
  <si>
    <t>Management Analyst</t>
  </si>
  <si>
    <t>Planner (DOQ Assistant, Associate, or Senior)</t>
  </si>
  <si>
    <t>Building Permit Technician</t>
  </si>
  <si>
    <t xml:space="preserve">FINANCE </t>
  </si>
  <si>
    <t>Community Engagement Manager</t>
  </si>
  <si>
    <t xml:space="preserve">Community Engagement </t>
  </si>
  <si>
    <t>Community Engagement Coordinator</t>
  </si>
  <si>
    <t>Customer Service Utility Billing Technician</t>
  </si>
  <si>
    <t>Director of Information Technology</t>
  </si>
  <si>
    <t>Information Technology</t>
  </si>
  <si>
    <t>Information Technology Technician</t>
  </si>
  <si>
    <t>POLICE</t>
  </si>
  <si>
    <t>Police Chief</t>
  </si>
  <si>
    <t>Deputy Police Chief</t>
  </si>
  <si>
    <t>Police Sergeant</t>
  </si>
  <si>
    <t>Police Officer</t>
  </si>
  <si>
    <t>Police Administrative Services Manager</t>
  </si>
  <si>
    <t>Property and Evidence Supervisor</t>
  </si>
  <si>
    <t>Community Services Officer</t>
  </si>
  <si>
    <t>Victim Assistance Advocate</t>
  </si>
  <si>
    <t>RECREATION</t>
  </si>
  <si>
    <t>Parks and Recreation Director</t>
  </si>
  <si>
    <t>Recreation Supervisor</t>
  </si>
  <si>
    <t>Recreation Program Coordinator</t>
  </si>
  <si>
    <t>PUBLIC WORKS</t>
  </si>
  <si>
    <t>Public Works Director</t>
  </si>
  <si>
    <t>Public Works Manager</t>
  </si>
  <si>
    <t>Management Analyst (1-Flexible Staffing to Asst./Assoc. Civil Eng)</t>
  </si>
  <si>
    <t>Maintenance Worker</t>
  </si>
  <si>
    <t>Senior Maintenance Worker</t>
  </si>
  <si>
    <t>Maintenance/Mechanic</t>
  </si>
  <si>
    <t>Fleet Mechanic</t>
  </si>
  <si>
    <t>Executive Assistant</t>
  </si>
  <si>
    <t>City Engineer (Flexible Staffing)</t>
  </si>
  <si>
    <t>Assistant Engineer/Associate Civil Engineer (Flexible Staffing)</t>
  </si>
  <si>
    <t>Maintenance Manager</t>
  </si>
  <si>
    <t>Water System Operator</t>
  </si>
  <si>
    <t>Water Reclamation Chief Plant Operator</t>
  </si>
  <si>
    <t>Water Reclamation Shift Supervisor</t>
  </si>
  <si>
    <t>Utility Maintenance Mechanic</t>
  </si>
  <si>
    <t>Senior Utility Maintenance Mechanic</t>
  </si>
  <si>
    <t>Electrician</t>
  </si>
  <si>
    <t>Water Reclamation Operator - I/II</t>
  </si>
  <si>
    <t>Accountant</t>
  </si>
  <si>
    <t>Administrative Services Manager</t>
  </si>
  <si>
    <t>Executive</t>
  </si>
  <si>
    <t>Executive Assitant - City Clerk</t>
  </si>
  <si>
    <t>Management</t>
  </si>
  <si>
    <t>Confidential</t>
  </si>
  <si>
    <t>Police Records Supervisor</t>
  </si>
  <si>
    <t>Wastewater Collections System Supervisor</t>
  </si>
  <si>
    <t>Police</t>
  </si>
  <si>
    <t>SEIU</t>
  </si>
  <si>
    <t>Local 37</t>
  </si>
  <si>
    <t>Human Resources</t>
  </si>
  <si>
    <t>Builiding</t>
  </si>
  <si>
    <t>Planning</t>
  </si>
  <si>
    <t>Economic Development</t>
  </si>
  <si>
    <t>CED</t>
  </si>
  <si>
    <t>IT</t>
  </si>
  <si>
    <t>Com Engagement</t>
  </si>
  <si>
    <t>Finance</t>
  </si>
  <si>
    <t>Poliice Admin</t>
  </si>
  <si>
    <t>Police Operations</t>
  </si>
  <si>
    <t>Police Records</t>
  </si>
  <si>
    <t>Police VA</t>
  </si>
  <si>
    <t xml:space="preserve">Recreation   </t>
  </si>
  <si>
    <t>PW Admin</t>
  </si>
  <si>
    <t>PW Operations</t>
  </si>
  <si>
    <t>PW Engineering</t>
  </si>
  <si>
    <t>Water/Wastewater</t>
  </si>
  <si>
    <t>Council Chair</t>
  </si>
  <si>
    <t>Carla Brave</t>
  </si>
  <si>
    <t>Max Finder</t>
  </si>
  <si>
    <t>Devin Progress</t>
  </si>
  <si>
    <t>Mary Abode</t>
  </si>
  <si>
    <t>Sally Saver</t>
  </si>
  <si>
    <t>Barry Minds</t>
  </si>
  <si>
    <t>Paul Droid</t>
  </si>
  <si>
    <t>Ben Builds</t>
  </si>
  <si>
    <t>Sarah Social</t>
  </si>
  <si>
    <t>Kerry Adman</t>
  </si>
  <si>
    <t>Phil Protect</t>
  </si>
  <si>
    <t>Fran Farley</t>
  </si>
  <si>
    <t>Maddi Medina</t>
  </si>
  <si>
    <t>Aaron Cruz</t>
  </si>
  <si>
    <t>Cindy Cho</t>
  </si>
  <si>
    <t>Robert Alvarez</t>
  </si>
  <si>
    <t>Finnian Frosthelm</t>
  </si>
  <si>
    <t>Zechariah Cortez</t>
  </si>
  <si>
    <t>Zephyr Thornfield</t>
  </si>
  <si>
    <t>Valeria Silverthorn</t>
  </si>
  <si>
    <t>Aria Emberlyn</t>
  </si>
  <si>
    <t>Calypso Fernández</t>
  </si>
  <si>
    <t>Maris Thornvale</t>
  </si>
  <si>
    <t>Sylas Soto</t>
  </si>
  <si>
    <t>Yara Tanaka</t>
  </si>
  <si>
    <t>Kieran Ashvale</t>
  </si>
  <si>
    <t>Darian Skyrunner</t>
  </si>
  <si>
    <t>Toren Stone</t>
  </si>
  <si>
    <t>Aedan Blade</t>
  </si>
  <si>
    <t>Calyx Golds</t>
  </si>
  <si>
    <t>Ophelia Hart</t>
  </si>
  <si>
    <t>Vivienne Field</t>
  </si>
  <si>
    <t>Maelis Moor</t>
  </si>
  <si>
    <t>Freya Briar</t>
  </si>
  <si>
    <t>Paredes</t>
  </si>
  <si>
    <t>Rivera</t>
  </si>
  <si>
    <t>Solis</t>
  </si>
  <si>
    <t>Jiménez</t>
  </si>
  <si>
    <t>Lee</t>
  </si>
  <si>
    <t>Kwan</t>
  </si>
  <si>
    <t>Oh</t>
  </si>
  <si>
    <t>Guerrero</t>
  </si>
  <si>
    <t>Jareth Storm</t>
  </si>
  <si>
    <t>Aric Oh</t>
  </si>
  <si>
    <t>Jaxius Solis</t>
  </si>
  <si>
    <t>Daphne  Paredes</t>
  </si>
  <si>
    <t>Calla Rivera</t>
  </si>
  <si>
    <t>Elara Guerrero</t>
  </si>
  <si>
    <t>Neron Jiménez</t>
  </si>
  <si>
    <t>Kaiden Lee</t>
  </si>
  <si>
    <t>Aldric Kwan</t>
  </si>
  <si>
    <t>Magnus Ironclad</t>
  </si>
  <si>
    <t>Cassius Ash</t>
  </si>
  <si>
    <t>Corbin Night</t>
  </si>
  <si>
    <t>Raiden Forge</t>
  </si>
  <si>
    <t xml:space="preserve">Ren Wick </t>
  </si>
  <si>
    <t>Alistair Drake</t>
  </si>
  <si>
    <t>Kael Water</t>
  </si>
  <si>
    <t>Thorne Black</t>
  </si>
  <si>
    <t>Orion Breaker</t>
  </si>
  <si>
    <t>Calista Greyson</t>
  </si>
  <si>
    <t>Selene Fall</t>
  </si>
  <si>
    <t>Malachai Morales</t>
  </si>
  <si>
    <t>Varek  Sato</t>
  </si>
  <si>
    <t>Cedric Wilder</t>
  </si>
  <si>
    <t>Astra Larve</t>
  </si>
  <si>
    <t>Elowen Bridge</t>
  </si>
  <si>
    <t>Vale Harbor</t>
  </si>
  <si>
    <t>Nyx Dusk</t>
  </si>
  <si>
    <t xml:space="preserve">Roderic </t>
  </si>
  <si>
    <t>Eamon Carver</t>
  </si>
  <si>
    <t>Lucian Radar</t>
  </si>
  <si>
    <t>Eryndor  Roady</t>
  </si>
  <si>
    <t>Lyra Ashford</t>
  </si>
  <si>
    <t>Miron Times</t>
  </si>
  <si>
    <t>Esme Virelle</t>
  </si>
  <si>
    <t>Tasmin Blue</t>
  </si>
  <si>
    <t>Hawke Vargas</t>
  </si>
  <si>
    <t>Lou Escobar</t>
  </si>
  <si>
    <t>Theron Ship</t>
  </si>
  <si>
    <t>Zech Azur</t>
  </si>
  <si>
    <t>Yaris Frost</t>
  </si>
  <si>
    <t xml:space="preserve">Ivan </t>
  </si>
  <si>
    <t>Ivan Castillo</t>
  </si>
  <si>
    <t>Elian Huang</t>
  </si>
  <si>
    <t>Amar Montoya</t>
  </si>
  <si>
    <t>Dorian Herrera</t>
  </si>
  <si>
    <t>Lee Reyes</t>
  </si>
  <si>
    <t>Ivana Sky</t>
  </si>
  <si>
    <t>Evan Park</t>
  </si>
  <si>
    <t xml:space="preserve">Zariah </t>
  </si>
  <si>
    <t xml:space="preserve">Zariah Rivera </t>
  </si>
  <si>
    <t>Thal River</t>
  </si>
  <si>
    <t>Cord Brook</t>
  </si>
  <si>
    <t>Jack Spat</t>
  </si>
  <si>
    <t>Charles Bacon</t>
  </si>
  <si>
    <t xml:space="preserve">Ethan Falls </t>
  </si>
  <si>
    <t>Montoya</t>
  </si>
  <si>
    <t>Vargas</t>
  </si>
  <si>
    <t>Montoya Mer</t>
  </si>
  <si>
    <t>Calyopy Waters</t>
  </si>
  <si>
    <t>Thom Gray</t>
  </si>
  <si>
    <t>Braden Kim</t>
  </si>
  <si>
    <t>Cindy</t>
  </si>
  <si>
    <t xml:space="preserve">Carla </t>
  </si>
  <si>
    <t>Robert</t>
  </si>
  <si>
    <t xml:space="preserve">Aaron </t>
  </si>
  <si>
    <t xml:space="preserve">Max </t>
  </si>
  <si>
    <t xml:space="preserve">Devin  </t>
  </si>
  <si>
    <t xml:space="preserve">Mary  </t>
  </si>
  <si>
    <t xml:space="preserve">Sally  </t>
  </si>
  <si>
    <t xml:space="preserve">Barry </t>
  </si>
  <si>
    <t xml:space="preserve">Paul  </t>
  </si>
  <si>
    <t xml:space="preserve">Ben </t>
  </si>
  <si>
    <t xml:space="preserve">Connie </t>
  </si>
  <si>
    <t xml:space="preserve">Sarah </t>
  </si>
  <si>
    <t xml:space="preserve">Phil </t>
  </si>
  <si>
    <t xml:space="preserve">Magnus  </t>
  </si>
  <si>
    <t xml:space="preserve">Kerry  </t>
  </si>
  <si>
    <t xml:space="preserve">Fran  </t>
  </si>
  <si>
    <t xml:space="preserve">Maddi  </t>
  </si>
  <si>
    <t xml:space="preserve">Finnian </t>
  </si>
  <si>
    <t xml:space="preserve">Zechariah  </t>
  </si>
  <si>
    <t xml:space="preserve">Lunara  </t>
  </si>
  <si>
    <t xml:space="preserve">Toren </t>
  </si>
  <si>
    <t xml:space="preserve">Aedan </t>
  </si>
  <si>
    <t xml:space="preserve">Calyx </t>
  </si>
  <si>
    <t xml:space="preserve">Ophelia  </t>
  </si>
  <si>
    <t xml:space="preserve">Vivienne  </t>
  </si>
  <si>
    <t xml:space="preserve">Maelis  </t>
  </si>
  <si>
    <t xml:space="preserve">Freya </t>
  </si>
  <si>
    <t xml:space="preserve">Daphne </t>
  </si>
  <si>
    <t xml:space="preserve">Calla  </t>
  </si>
  <si>
    <t xml:space="preserve">Neron  </t>
  </si>
  <si>
    <t xml:space="preserve">Jaxius </t>
  </si>
  <si>
    <t xml:space="preserve">Kaiden </t>
  </si>
  <si>
    <t xml:space="preserve">Aldric  </t>
  </si>
  <si>
    <t xml:space="preserve">Aric </t>
  </si>
  <si>
    <t xml:space="preserve">Elara </t>
  </si>
  <si>
    <t xml:space="preserve">Calyopy  </t>
  </si>
  <si>
    <t xml:space="preserve">Braden  </t>
  </si>
  <si>
    <t xml:space="preserve">Thom  </t>
  </si>
  <si>
    <t xml:space="preserve">Benjamin  </t>
  </si>
  <si>
    <t xml:space="preserve">Montoya </t>
  </si>
  <si>
    <t xml:space="preserve">Jareth  </t>
  </si>
  <si>
    <t xml:space="preserve">Cassius </t>
  </si>
  <si>
    <t xml:space="preserve">Corbin  </t>
  </si>
  <si>
    <t xml:space="preserve">Alistair </t>
  </si>
  <si>
    <t xml:space="preserve">Kael  </t>
  </si>
  <si>
    <t xml:space="preserve">Zephyr </t>
  </si>
  <si>
    <t xml:space="preserve">Valeria  </t>
  </si>
  <si>
    <t xml:space="preserve">Aria  </t>
  </si>
  <si>
    <t xml:space="preserve">Calypso  </t>
  </si>
  <si>
    <t xml:space="preserve">Maris  </t>
  </si>
  <si>
    <t xml:space="preserve">Sylas </t>
  </si>
  <si>
    <t xml:space="preserve">Yara </t>
  </si>
  <si>
    <t xml:space="preserve">Darian  </t>
  </si>
  <si>
    <t xml:space="preserve">Ethan  </t>
  </si>
  <si>
    <t xml:space="preserve">Jack </t>
  </si>
  <si>
    <t xml:space="preserve">Charles  </t>
  </si>
  <si>
    <t xml:space="preserve">Kieran </t>
  </si>
  <si>
    <t xml:space="preserve">Orion </t>
  </si>
  <si>
    <t xml:space="preserve">Selene  </t>
  </si>
  <si>
    <t xml:space="preserve">Calista </t>
  </si>
  <si>
    <t xml:space="preserve">Malachai  </t>
  </si>
  <si>
    <t xml:space="preserve">Thorne  </t>
  </si>
  <si>
    <t xml:space="preserve">Varek  </t>
  </si>
  <si>
    <t xml:space="preserve">Cruz  </t>
  </si>
  <si>
    <t xml:space="preserve">Cedric  </t>
  </si>
  <si>
    <t xml:space="preserve">Raiden </t>
  </si>
  <si>
    <t xml:space="preserve">Riven  </t>
  </si>
  <si>
    <t xml:space="preserve">Astra  </t>
  </si>
  <si>
    <t xml:space="preserve">Elowen  </t>
  </si>
  <si>
    <t>Nyx</t>
  </si>
  <si>
    <t xml:space="preserve">Cord  </t>
  </si>
  <si>
    <t xml:space="preserve">Thal  </t>
  </si>
  <si>
    <t xml:space="preserve">Evan </t>
  </si>
  <si>
    <t xml:space="preserve">Ivana  </t>
  </si>
  <si>
    <t xml:space="preserve">Lee  </t>
  </si>
  <si>
    <t xml:space="preserve">Dorian </t>
  </si>
  <si>
    <t>Amar</t>
  </si>
  <si>
    <t xml:space="preserve">Ren  </t>
  </si>
  <si>
    <t xml:space="preserve">Eamon </t>
  </si>
  <si>
    <t xml:space="preserve">Lucian  </t>
  </si>
  <si>
    <t xml:space="preserve">Eryndor   </t>
  </si>
  <si>
    <t xml:space="preserve">Miron  </t>
  </si>
  <si>
    <t xml:space="preserve">Lyra  </t>
  </si>
  <si>
    <t xml:space="preserve">Esme  </t>
  </si>
  <si>
    <t xml:space="preserve">Hawke  </t>
  </si>
  <si>
    <t xml:space="preserve">Lou  </t>
  </si>
  <si>
    <t xml:space="preserve">Tasmin </t>
  </si>
  <si>
    <t xml:space="preserve">Theron  </t>
  </si>
  <si>
    <t xml:space="preserve">Zech  </t>
  </si>
  <si>
    <t xml:space="preserve">Vale  </t>
  </si>
  <si>
    <t xml:space="preserve">Yaris </t>
  </si>
  <si>
    <t xml:space="preserve">Elian  </t>
  </si>
  <si>
    <t xml:space="preserve">Ember  </t>
  </si>
  <si>
    <t>Cho</t>
  </si>
  <si>
    <t>Brave</t>
  </si>
  <si>
    <t>Alvarez</t>
  </si>
  <si>
    <t>Cruz</t>
  </si>
  <si>
    <t>Finder</t>
  </si>
  <si>
    <t>Progress</t>
  </si>
  <si>
    <t>Abode</t>
  </si>
  <si>
    <t>Saver</t>
  </si>
  <si>
    <t>Minds</t>
  </si>
  <si>
    <t>Droid</t>
  </si>
  <si>
    <t>Builds</t>
  </si>
  <si>
    <t>Sato</t>
  </si>
  <si>
    <t>Social</t>
  </si>
  <si>
    <t>Protect</t>
  </si>
  <si>
    <t>Ironclad</t>
  </si>
  <si>
    <t>Adman</t>
  </si>
  <si>
    <t>Farley</t>
  </si>
  <si>
    <t>Medina</t>
  </si>
  <si>
    <t>Frosthelm</t>
  </si>
  <si>
    <t>Cortez</t>
  </si>
  <si>
    <t>Stormer</t>
  </si>
  <si>
    <t>Roderic Stormer</t>
  </si>
  <si>
    <t>Stone</t>
  </si>
  <si>
    <t>Blade</t>
  </si>
  <si>
    <t>Golds</t>
  </si>
  <si>
    <t>Hart</t>
  </si>
  <si>
    <t>Field</t>
  </si>
  <si>
    <t>Moor</t>
  </si>
  <si>
    <t>Briar</t>
  </si>
  <si>
    <t>Storm</t>
  </si>
  <si>
    <t>Ash</t>
  </si>
  <si>
    <t>Night</t>
  </si>
  <si>
    <t>Drake</t>
  </si>
  <si>
    <t>Water</t>
  </si>
  <si>
    <t>Dusk</t>
  </si>
  <si>
    <t>Thornfield</t>
  </si>
  <si>
    <t>Silverthorn</t>
  </si>
  <si>
    <t>Emberlyn</t>
  </si>
  <si>
    <t>Fernández</t>
  </si>
  <si>
    <t>Thornvale</t>
  </si>
  <si>
    <t>Soto</t>
  </si>
  <si>
    <t>Tanaka</t>
  </si>
  <si>
    <t>Skyrunner</t>
  </si>
  <si>
    <t>Ashvale</t>
  </si>
  <si>
    <t>Breaker</t>
  </si>
  <si>
    <t>Greyson</t>
  </si>
  <si>
    <t>Fall</t>
  </si>
  <si>
    <t>Morales</t>
  </si>
  <si>
    <t>Black</t>
  </si>
  <si>
    <t>Wilder</t>
  </si>
  <si>
    <t>Forge</t>
  </si>
  <si>
    <t>Brook</t>
  </si>
  <si>
    <t>Larve</t>
  </si>
  <si>
    <t xml:space="preserve">Wick </t>
  </si>
  <si>
    <t>Carver</t>
  </si>
  <si>
    <t>Bridge</t>
  </si>
  <si>
    <t>Radar</t>
  </si>
  <si>
    <t>Roady</t>
  </si>
  <si>
    <t>Times</t>
  </si>
  <si>
    <t>Ashford</t>
  </si>
  <si>
    <t>Virelle</t>
  </si>
  <si>
    <t>Blue</t>
  </si>
  <si>
    <t>Escobar</t>
  </si>
  <si>
    <t>Ship</t>
  </si>
  <si>
    <t>Azur</t>
  </si>
  <si>
    <t>Harbor</t>
  </si>
  <si>
    <t>Frost</t>
  </si>
  <si>
    <t>Castillo</t>
  </si>
  <si>
    <t>Huang</t>
  </si>
  <si>
    <t>Asher</t>
  </si>
  <si>
    <t>Ember Asher</t>
  </si>
  <si>
    <t>Herrera</t>
  </si>
  <si>
    <t>Reyes</t>
  </si>
  <si>
    <t>Sky</t>
  </si>
  <si>
    <t>Park</t>
  </si>
  <si>
    <t xml:space="preserve">Rivera </t>
  </si>
  <si>
    <t>River</t>
  </si>
  <si>
    <t>Bacon</t>
  </si>
  <si>
    <t>Spat</t>
  </si>
  <si>
    <t xml:space="preserve">Falls </t>
  </si>
  <si>
    <t>Mer</t>
  </si>
  <si>
    <t>Gray</t>
  </si>
  <si>
    <t>Kim</t>
  </si>
  <si>
    <t>Waters</t>
  </si>
  <si>
    <t>Amera</t>
  </si>
  <si>
    <t>Vora</t>
  </si>
  <si>
    <t>Amera Vora</t>
  </si>
  <si>
    <t xml:space="preserve">Caldra  </t>
  </si>
  <si>
    <t>Roddy</t>
  </si>
  <si>
    <t>Biggs</t>
  </si>
  <si>
    <t>Roddy Biggs</t>
  </si>
  <si>
    <t>Brooks</t>
  </si>
  <si>
    <t>Riven Brooks</t>
  </si>
  <si>
    <t>Nakama</t>
  </si>
  <si>
    <t>Connie Nakama</t>
  </si>
  <si>
    <t>Soleto</t>
  </si>
  <si>
    <t>Cruz Soleto</t>
  </si>
  <si>
    <t>Varlera</t>
  </si>
  <si>
    <t>Benjamin Varlera</t>
  </si>
  <si>
    <t>Winter</t>
  </si>
  <si>
    <t>Caldra Winter</t>
  </si>
  <si>
    <t>Lunara Bourne</t>
  </si>
  <si>
    <t>Bourne</t>
  </si>
  <si>
    <t>Full Name</t>
  </si>
  <si>
    <t xml:space="preserve"> </t>
  </si>
  <si>
    <t>Retirement</t>
  </si>
  <si>
    <t>12/12024</t>
  </si>
  <si>
    <t>Resigned</t>
  </si>
  <si>
    <t>Probationary Release</t>
  </si>
  <si>
    <t>Dropper</t>
  </si>
  <si>
    <t>Chris</t>
  </si>
  <si>
    <t>Marcel</t>
  </si>
  <si>
    <t>Drafts</t>
  </si>
  <si>
    <t>Bobby</t>
  </si>
  <si>
    <t>Cranes</t>
  </si>
  <si>
    <t>Mandy</t>
  </si>
  <si>
    <t>Meteir</t>
  </si>
  <si>
    <t>Sandy</t>
  </si>
  <si>
    <t>Parcel</t>
  </si>
  <si>
    <t>Graff</t>
  </si>
  <si>
    <t>Beverly</t>
  </si>
  <si>
    <t>Rounds</t>
  </si>
  <si>
    <t>Bruce</t>
  </si>
  <si>
    <t>Mortary</t>
  </si>
  <si>
    <t>Webber</t>
  </si>
  <si>
    <t>None</t>
  </si>
  <si>
    <t>Ben</t>
  </si>
  <si>
    <t>NA</t>
  </si>
  <si>
    <t>Pre Employment Drug Screen Appointment Date</t>
  </si>
  <si>
    <t>Pre Emp Medical Requested Date</t>
  </si>
  <si>
    <t>Pre Emp Medical Appointment Date</t>
  </si>
  <si>
    <t>Pre Emp Medical Results Date</t>
  </si>
  <si>
    <t>Pre Emp Drug Screen Requested Date</t>
  </si>
  <si>
    <t>Pre Emp Drug Screen Results Date</t>
  </si>
  <si>
    <t>Type</t>
  </si>
  <si>
    <t>Open</t>
  </si>
  <si>
    <t>Promo</t>
  </si>
  <si>
    <t>Type of Hire</t>
  </si>
  <si>
    <t>New Employee</t>
  </si>
  <si>
    <t>PASS</t>
  </si>
  <si>
    <t>Reference Check RESULTS Date</t>
  </si>
  <si>
    <t>Reference Check RESULTS Status</t>
  </si>
  <si>
    <t>Back Ground Check RESULTS Status</t>
  </si>
  <si>
    <t>Back Ground Check RESULTS DATE</t>
  </si>
  <si>
    <t>Live Scan RESULTS Status</t>
  </si>
  <si>
    <t>Pre Emp Medical RESULTS Status</t>
  </si>
  <si>
    <t>Pre Emp Drug Screen RESULTS Status</t>
  </si>
  <si>
    <t>LAW ENFORCEMENT Polygraph RESULTS Status</t>
  </si>
  <si>
    <t>LAW ENFORCEMENT Psych Eval RESULTS Status</t>
  </si>
  <si>
    <t xml:space="preserve"> 3/13/2024</t>
  </si>
  <si>
    <t>Written Conditional Offer Timing</t>
  </si>
  <si>
    <t>Back Ground Check RESULTS Timing</t>
  </si>
  <si>
    <t>Live Scan RESULTS Timing</t>
  </si>
  <si>
    <t>Pre Emp Medical Appointment Timing</t>
  </si>
  <si>
    <t>Pre Emp Medical RESULTS Timing</t>
  </si>
  <si>
    <t>Start Date Timing</t>
  </si>
  <si>
    <t>LAW ENFORCEMENT Psych Eval RESULTS Timing</t>
  </si>
  <si>
    <t>LAW ENFORCEMENT Polygraph RESULTS Timing</t>
  </si>
  <si>
    <t>Recruitment Aproval Timing</t>
  </si>
  <si>
    <t>Planning Meeting Timing</t>
  </si>
  <si>
    <t>Open Timing</t>
  </si>
  <si>
    <t>CloseTiming</t>
  </si>
  <si>
    <t>Candidate Referral Timing</t>
  </si>
  <si>
    <t>Hiring Interview Timing</t>
  </si>
  <si>
    <t>Request to Hire Timing</t>
  </si>
  <si>
    <t>Approval to Hire Timing</t>
  </si>
  <si>
    <t>Reference Check RESULTS Timing</t>
  </si>
  <si>
    <t>Candidate Accepted Conditional Offer Timing</t>
  </si>
  <si>
    <t>Live Scan Appointment Timing</t>
  </si>
  <si>
    <t>Pre Employment Drug Screen Appointment Timing</t>
  </si>
  <si>
    <t>Pre Emp Drug Screen RESULTS  Timing</t>
  </si>
  <si>
    <t>LAW ENFORCEMENT Polygraph Appointment Timing</t>
  </si>
  <si>
    <t>LAW ENFORCEMENT Psych Eval Appointment Timing</t>
  </si>
  <si>
    <t>Final Offer Letter Timing</t>
  </si>
  <si>
    <t>Final Offer accepted Timing</t>
  </si>
  <si>
    <t>Last Activity  Date</t>
  </si>
  <si>
    <t>Average Days</t>
  </si>
  <si>
    <t>Max Days</t>
  </si>
  <si>
    <t>Min Days</t>
  </si>
  <si>
    <t>Close Timing</t>
  </si>
  <si>
    <t>Total Recruitments 2024</t>
  </si>
  <si>
    <t>Ct</t>
  </si>
  <si>
    <t>Total Number of Canidates</t>
  </si>
  <si>
    <t>Sample City</t>
  </si>
  <si>
    <t># of Hits</t>
  </si>
  <si>
    <t>Total Employees</t>
  </si>
  <si>
    <t>Total Vacancies</t>
  </si>
  <si>
    <t>POLICE - Zechariah Cortez</t>
  </si>
  <si>
    <t>RECREATION - Orion Breaker</t>
  </si>
  <si>
    <t>PUBLIC WORKS - Caldra Winter</t>
  </si>
  <si>
    <t>FINANCE - Robert Alvarez</t>
  </si>
  <si>
    <t>ADMINISTRATION - Cindy Cho</t>
  </si>
  <si>
    <t>Community/Economic Development  - Devin Progress</t>
  </si>
  <si>
    <t>Community Engagement - Connie Nakama</t>
  </si>
  <si>
    <t>ADMINISTRATION - Council Chair</t>
  </si>
  <si>
    <t>ADMINISTRATION - HR  -Aaron Cruz</t>
  </si>
  <si>
    <t>Finance Billing</t>
  </si>
  <si>
    <t>FINANCE Billing - Magnus Ironclad</t>
  </si>
  <si>
    <t>Information Technology - Maddi Medina</t>
  </si>
  <si>
    <t>POLICE Operations - Aedan Blade</t>
  </si>
  <si>
    <t>POLICE Operations - Calyx Golds</t>
  </si>
  <si>
    <t>POLICE Operations - Lunara Bourne</t>
  </si>
  <si>
    <t>POLICE Operations - Ophelia Hart</t>
  </si>
  <si>
    <t>POLICE Operations - Roderic Stormer</t>
  </si>
  <si>
    <t>POLICE Operations - Toren Stone</t>
  </si>
  <si>
    <t>PUBLIC WORKS  Engineering - Esme Virelle</t>
  </si>
  <si>
    <t>PUBLIC WORKS Administration - Caldra Winter</t>
  </si>
  <si>
    <t>PUBLIC WORKS Operations - Lou Escobar</t>
  </si>
  <si>
    <t>PUBLIC WORKS Operations -  Thorne Black</t>
  </si>
  <si>
    <t>PUBLIC WORKS Water/Wastewater - Charles Bacon</t>
  </si>
  <si>
    <t>PUBLIC WORKS Water/Wastewater - Ember Asher</t>
  </si>
  <si>
    <t xml:space="preserve">PUBLIC WORKS Water/Wastewater - Ethan Falls </t>
  </si>
  <si>
    <t>PUBLIC WORKS Water/Wastewater - Jack Splatt</t>
  </si>
  <si>
    <t>RECREATION - Calista Greyson</t>
  </si>
  <si>
    <t xml:space="preserve">Bargaining Unit </t>
  </si>
  <si>
    <t>Recruitments</t>
  </si>
  <si>
    <t>Turnover</t>
  </si>
  <si>
    <t xml:space="preserve">By Department </t>
  </si>
  <si>
    <t>By Department Manager</t>
  </si>
  <si>
    <t>By Department Supervisor</t>
  </si>
  <si>
    <t>Total Turnover</t>
  </si>
  <si>
    <t>POLICE  Administration - Zechariah Cortez</t>
  </si>
  <si>
    <t>Vacancies</t>
  </si>
  <si>
    <t>Reason for Separation</t>
  </si>
  <si>
    <t>#</t>
  </si>
  <si>
    <t xml:space="preserve">Department </t>
  </si>
  <si>
    <t>Manager</t>
  </si>
  <si>
    <t>Varies</t>
  </si>
  <si>
    <t>City Vacancy % Rate</t>
  </si>
  <si>
    <t>City Turnover % Rate</t>
  </si>
  <si>
    <t>BU Vacancy %Rate</t>
  </si>
  <si>
    <t>Dept Vacancy            % Rate</t>
  </si>
  <si>
    <t>City Average Days to Hire</t>
  </si>
  <si>
    <t>Total</t>
  </si>
  <si>
    <t>Average</t>
  </si>
  <si>
    <t>Average # of Hits</t>
  </si>
  <si>
    <t>Average # of Applicants</t>
  </si>
  <si>
    <t>Average # of Qualified Candidates</t>
  </si>
  <si>
    <t>Total # of Hits</t>
  </si>
  <si>
    <t>Total # of Applicants</t>
  </si>
  <si>
    <t>Total # of Qualified Candidates</t>
  </si>
  <si>
    <r>
      <t xml:space="preserve">The </t>
    </r>
    <r>
      <rPr>
        <b/>
        <sz val="14"/>
        <color rgb="FF000000"/>
        <rFont val="Aptos Narrow"/>
        <family val="2"/>
      </rPr>
      <t>Recruitment</t>
    </r>
    <r>
      <rPr>
        <sz val="14"/>
        <color rgb="FF000000"/>
        <rFont val="Aptos Narrow"/>
        <family val="2"/>
      </rPr>
      <t xml:space="preserve"> sheet (tab 4) for the fictitious data lists the recruitments conducted in calendar year 2024.  Dates collected are when the recruitment was requested, approved, planned, opened, and closed to determine the length of time spent on these various activities.  Along with information on the recruitment project such as candidate hits to the recruitment link, total number of applicants, and number of qualified candidates put on a list.  </t>
    </r>
  </si>
  <si>
    <r>
      <t xml:space="preserve">The </t>
    </r>
    <r>
      <rPr>
        <b/>
        <sz val="14"/>
        <color rgb="FF000000"/>
        <rFont val="Aptos Narrow"/>
        <family val="2"/>
      </rPr>
      <t>Department Hiring Decision</t>
    </r>
    <r>
      <rPr>
        <sz val="14"/>
        <color rgb="FF000000"/>
        <rFont val="Aptos Narrow"/>
        <family val="2"/>
      </rPr>
      <t xml:space="preserve"> sheet (tab 5) for the fictitious data lists the department hiring interview activity in calendar year 2024.  Dates collected are when a list of qualified candidates was sent to a hiring manager, the date the manager interviewed the candidates, the date a manager requested to hire a candidate, and when the hiring request was approved.  In addition, we have tracked the number of qualified candidates sent for hiring interviews.</t>
    </r>
  </si>
  <si>
    <r>
      <t xml:space="preserve">The </t>
    </r>
    <r>
      <rPr>
        <b/>
        <sz val="14"/>
        <color rgb="FF000000"/>
        <rFont val="Aptos Narrow"/>
        <family val="2"/>
      </rPr>
      <t>Candidate Background</t>
    </r>
    <r>
      <rPr>
        <sz val="14"/>
        <color rgb="FF000000"/>
        <rFont val="Aptos Narrow"/>
        <family val="2"/>
      </rPr>
      <t xml:space="preserve"> sheet (tab 6) for the fictitious data lists the background process activity in calendar year 2024.  Dates collected are associated with each background process a candidate may complete.  Each process usually has a requested date, appointment date, and results date.  Collecting this data allows the agency to determine potential bottlenecks and manage contracts for quality assurance.</t>
    </r>
  </si>
  <si>
    <r>
      <t xml:space="preserve">The </t>
    </r>
    <r>
      <rPr>
        <b/>
        <sz val="14"/>
        <color rgb="FF000000"/>
        <rFont val="Aptos Narrow"/>
        <family val="2"/>
      </rPr>
      <t>Candidate Background</t>
    </r>
    <r>
      <rPr>
        <sz val="14"/>
        <color rgb="FF000000"/>
        <rFont val="Aptos Narrow"/>
        <family val="2"/>
      </rPr>
      <t xml:space="preserve"> </t>
    </r>
    <r>
      <rPr>
        <b/>
        <sz val="14"/>
        <color rgb="FF000000"/>
        <rFont val="Aptos Narrow"/>
        <family val="2"/>
      </rPr>
      <t>Data</t>
    </r>
    <r>
      <rPr>
        <sz val="14"/>
        <color rgb="FF000000"/>
        <rFont val="Aptos Narrow"/>
        <family val="2"/>
      </rPr>
      <t xml:space="preserve"> sheet (tab 7) for the fictitious data lists the background process activity in calendar year 2024.  Dates collected are associated with each background process a candidate may complete.  Each process usually has a requested date, appointment date, and results date.  Collecting this data allows the agency to determine potential bottlenecks and manage contracts for quality assurance.</t>
    </r>
  </si>
  <si>
    <r>
      <t xml:space="preserve">The </t>
    </r>
    <r>
      <rPr>
        <b/>
        <sz val="14"/>
        <color rgb="FF000000"/>
        <rFont val="Aptos Narrow"/>
        <family val="2"/>
      </rPr>
      <t>Department Hiring Data</t>
    </r>
    <r>
      <rPr>
        <sz val="14"/>
        <color rgb="FF000000"/>
        <rFont val="Aptos Narrow"/>
        <family val="2"/>
      </rPr>
      <t xml:space="preserve"> sheet (tab 8) for the fictitious compiles and counts the number of days spent in each hiring interview process for analysis and additional calculations.</t>
    </r>
  </si>
  <si>
    <r>
      <t xml:space="preserve">The </t>
    </r>
    <r>
      <rPr>
        <b/>
        <sz val="14"/>
        <color rgb="FF000000"/>
        <rFont val="Aptos Narrow"/>
        <family val="2"/>
      </rPr>
      <t>Recruitment Data</t>
    </r>
    <r>
      <rPr>
        <sz val="14"/>
        <color rgb="FF000000"/>
        <rFont val="Aptos Narrow"/>
        <family val="2"/>
      </rPr>
      <t xml:space="preserve"> sheet (tab 9) for the fictitious data compiles and counts the number of days spent on each recruitment for analysis and additional calculations.</t>
    </r>
  </si>
  <si>
    <r>
      <t xml:space="preserve">The </t>
    </r>
    <r>
      <rPr>
        <b/>
        <sz val="14"/>
        <color rgb="FF000000"/>
        <rFont val="Aptos Narrow"/>
        <family val="2"/>
      </rPr>
      <t xml:space="preserve">2024 Data for Images </t>
    </r>
    <r>
      <rPr>
        <sz val="14"/>
        <color rgb="FF000000"/>
        <rFont val="Aptos Narrow"/>
        <family val="2"/>
      </rPr>
      <t>sheet (tab 10) for the fictitious data provides sample counts and totals of the data collected in order to compile the information for analysis and to create charts and graphs.  We find linking the data on one sheet for review assists with analysis, saving time - to put all the information all in one place.</t>
    </r>
  </si>
  <si>
    <r>
      <t xml:space="preserve">The </t>
    </r>
    <r>
      <rPr>
        <b/>
        <sz val="14"/>
        <color rgb="FF000000"/>
        <rFont val="Aptos Narrow"/>
        <family val="2"/>
      </rPr>
      <t xml:space="preserve">2024 Sample Dashboard </t>
    </r>
    <r>
      <rPr>
        <sz val="14"/>
        <color rgb="FF000000"/>
        <rFont val="Aptos Narrow"/>
        <family val="2"/>
      </rPr>
      <t>sheet (tab 10) for the fictitious data provides a sample of graphs and charts to illustrate the data through an image.</t>
    </r>
  </si>
  <si>
    <r>
      <t xml:space="preserve">The </t>
    </r>
    <r>
      <rPr>
        <b/>
        <sz val="14"/>
        <color rgb="FF000000"/>
        <rFont val="Aptos Narrow"/>
        <family val="2"/>
      </rPr>
      <t>Position Control</t>
    </r>
    <r>
      <rPr>
        <sz val="14"/>
        <color rgb="FF000000"/>
        <rFont val="Aptos Narrow"/>
        <family val="2"/>
      </rPr>
      <t xml:space="preserve"> sheet (tab 2) for the fictitious data is laid out to list all approved and allocated positions for the agency based on a snapshot taken on December 31, 2024.</t>
    </r>
  </si>
  <si>
    <r>
      <t xml:space="preserve">The </t>
    </r>
    <r>
      <rPr>
        <b/>
        <sz val="14"/>
        <color rgb="FF000000"/>
        <rFont val="Aptos Narrow"/>
        <family val="2"/>
      </rPr>
      <t>Employee Turnover</t>
    </r>
    <r>
      <rPr>
        <sz val="14"/>
        <color rgb="FF000000"/>
        <rFont val="Aptos Narrow"/>
        <family val="2"/>
      </rPr>
      <t xml:space="preserve"> sheet (tab 3) for the fictitious data lists the employees who left the agency in calendar year 2024.</t>
    </r>
  </si>
  <si>
    <t>Regional Government Services provides this information to assist agencies in planning for the data they will track and collect in the future to comply with AB 2561 and have adequate information for process improvement.  This data is fictitious and is intended to provide context for one way that the data can be collected and evaluated for the calendar year 2024.   This information is not meant to be all inclusive.  Each agency may have additional data they wish to track for their own information gathering and quality improvement needs.</t>
  </si>
  <si>
    <t>Please contact us at krandolphpollard@rgs.ca.gov or  650-587-7314 if you have any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</si>
</sst>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Aptos Narrow"/>
      <family val="2"/>
      <scheme val="minor"/>
    </font>
    <font>
      <b/>
      <sz val="11"/>
      <color theme="1"/>
      <name val="Aptos Narrow"/>
      <family val="2"/>
      <scheme val="minor"/>
    </font>
    <font>
      <sz val="8"/>
      <name val="Aptos Narrow"/>
      <family val="2"/>
      <scheme val="minor"/>
    </font>
    <font>
      <sz val="11"/>
      <color theme="1"/>
      <name val="Aptos Narrow"/>
      <family val="2"/>
      <scheme val="minor"/>
    </font>
    <font>
      <b/>
      <sz val="14"/>
      <color theme="1"/>
      <name val="Aptos Narrow"/>
      <family val="2"/>
      <scheme val="minor"/>
    </font>
    <font>
      <sz val="14"/>
      <color theme="1"/>
      <name val="Aptos Narrow"/>
      <family val="2"/>
      <scheme val="minor"/>
    </font>
    <font>
      <sz val="11"/>
      <color theme="1"/>
      <name val="Aptos"/>
      <family val="2"/>
    </font>
    <font>
      <sz val="14"/>
      <color rgb="FF000000"/>
      <name val="Aptos Narrow"/>
      <family val="2"/>
    </font>
    <font>
      <b/>
      <sz val="14"/>
      <color rgb="FF000000"/>
      <name val="Aptos Narrow"/>
      <family val="2"/>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56">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left"/>
    </xf>
    <xf numFmtId="0" fontId="0" fillId="0" borderId="0" xfId="0" applyAlignment="1">
      <alignment horizontal="left"/>
    </xf>
    <xf numFmtId="14" fontId="0" fillId="0" borderId="0" xfId="0" applyNumberFormat="1"/>
    <xf numFmtId="14" fontId="0" fillId="0" borderId="1" xfId="0" applyNumberFormat="1" applyBorder="1"/>
    <xf numFmtId="0" fontId="1" fillId="2" borderId="1" xfId="0" applyFont="1" applyFill="1" applyBorder="1" applyAlignment="1">
      <alignment wrapText="1"/>
    </xf>
    <xf numFmtId="0" fontId="1" fillId="2" borderId="1" xfId="0" applyFont="1" applyFill="1" applyBorder="1"/>
    <xf numFmtId="0" fontId="1" fillId="2" borderId="1" xfId="0" applyFont="1" applyFill="1" applyBorder="1" applyAlignment="1">
      <alignment horizontal="center" wrapText="1"/>
    </xf>
    <xf numFmtId="0" fontId="1" fillId="2" borderId="1" xfId="0" applyFont="1" applyFill="1" applyBorder="1" applyAlignment="1">
      <alignment horizontal="left" wrapText="1"/>
    </xf>
    <xf numFmtId="0" fontId="0" fillId="0" borderId="0" xfId="0" applyAlignment="1">
      <alignment horizontal="right"/>
    </xf>
    <xf numFmtId="0" fontId="0" fillId="0" borderId="1" xfId="0" applyBorder="1" applyAlignment="1">
      <alignment horizontal="right"/>
    </xf>
    <xf numFmtId="0" fontId="0" fillId="0" borderId="3" xfId="0" applyBorder="1" applyAlignment="1">
      <alignment horizontal="left"/>
    </xf>
    <xf numFmtId="0" fontId="0" fillId="0" borderId="3" xfId="0" applyBorder="1"/>
    <xf numFmtId="14" fontId="0" fillId="0" borderId="3" xfId="0" applyNumberFormat="1" applyBorder="1"/>
    <xf numFmtId="14" fontId="0" fillId="0" borderId="1" xfId="0" applyNumberFormat="1" applyBorder="1" applyAlignment="1">
      <alignment horizontal="right"/>
    </xf>
    <xf numFmtId="0" fontId="0" fillId="0" borderId="4" xfId="0" applyBorder="1" applyAlignment="1">
      <alignment horizontal="left"/>
    </xf>
    <xf numFmtId="0" fontId="0" fillId="0" borderId="2" xfId="0" applyBorder="1" applyAlignment="1">
      <alignment horizontal="left"/>
    </xf>
    <xf numFmtId="14" fontId="0" fillId="0" borderId="1" xfId="0" applyNumberFormat="1" applyBorder="1" applyAlignment="1">
      <alignment wrapText="1"/>
    </xf>
    <xf numFmtId="0" fontId="1" fillId="0" borderId="1" xfId="0" applyFont="1" applyBorder="1"/>
    <xf numFmtId="1" fontId="0" fillId="0" borderId="1" xfId="0" applyNumberFormat="1" applyBorder="1" applyAlignment="1">
      <alignment wrapText="1"/>
    </xf>
    <xf numFmtId="1" fontId="0" fillId="0" borderId="1" xfId="0" applyNumberFormat="1" applyBorder="1"/>
    <xf numFmtId="2" fontId="0" fillId="0" borderId="0" xfId="0" applyNumberFormat="1"/>
    <xf numFmtId="1" fontId="0" fillId="0" borderId="0" xfId="0" applyNumberFormat="1" applyAlignment="1">
      <alignment wrapText="1"/>
    </xf>
    <xf numFmtId="1" fontId="0" fillId="0" borderId="1" xfId="0" applyNumberFormat="1" applyBorder="1" applyAlignment="1">
      <alignment horizontal="center" wrapText="1"/>
    </xf>
    <xf numFmtId="0" fontId="1" fillId="0" borderId="0" xfId="0" applyFont="1"/>
    <xf numFmtId="0" fontId="0" fillId="0" borderId="2" xfId="0" applyBorder="1"/>
    <xf numFmtId="0" fontId="0" fillId="0" borderId="2" xfId="0" applyBorder="1" applyAlignment="1">
      <alignment horizontal="center"/>
    </xf>
    <xf numFmtId="0" fontId="0" fillId="0" borderId="4" xfId="0" applyBorder="1" applyAlignment="1">
      <alignment wrapText="1"/>
    </xf>
    <xf numFmtId="0" fontId="1" fillId="0" borderId="1" xfId="0" applyFont="1" applyBorder="1" applyAlignment="1">
      <alignment wrapText="1"/>
    </xf>
    <xf numFmtId="164" fontId="0" fillId="0" borderId="1" xfId="1" applyNumberFormat="1" applyFont="1" applyBorder="1" applyAlignment="1"/>
    <xf numFmtId="0" fontId="1" fillId="0" borderId="1" xfId="0" applyFont="1" applyBorder="1" applyAlignment="1">
      <alignment horizontal="center" wrapText="1"/>
    </xf>
    <xf numFmtId="0" fontId="1" fillId="0" borderId="1" xfId="0" applyFont="1" applyBorder="1" applyAlignment="1">
      <alignment horizontal="center"/>
    </xf>
    <xf numFmtId="0" fontId="0" fillId="0" borderId="3" xfId="0" applyBorder="1" applyAlignment="1">
      <alignment horizontal="center"/>
    </xf>
    <xf numFmtId="0" fontId="0" fillId="0" borderId="1" xfId="0" applyBorder="1" applyAlignment="1">
      <alignment horizontal="center" wrapText="1"/>
    </xf>
    <xf numFmtId="0" fontId="0" fillId="0" borderId="3" xfId="0" applyBorder="1" applyAlignment="1">
      <alignment horizontal="center" wrapText="1"/>
    </xf>
    <xf numFmtId="1" fontId="1" fillId="0" borderId="1" xfId="0" applyNumberFormat="1" applyFont="1" applyBorder="1" applyAlignment="1">
      <alignment horizontal="center"/>
    </xf>
    <xf numFmtId="1" fontId="0" fillId="0" borderId="1" xfId="0" applyNumberFormat="1" applyBorder="1" applyAlignment="1">
      <alignment horizontal="center"/>
    </xf>
    <xf numFmtId="1" fontId="0" fillId="0" borderId="0" xfId="0" applyNumberFormat="1" applyAlignment="1">
      <alignment horizontal="center"/>
    </xf>
    <xf numFmtId="9" fontId="4" fillId="0" borderId="1" xfId="2" applyFont="1" applyBorder="1" applyAlignment="1">
      <alignment horizontal="center"/>
    </xf>
    <xf numFmtId="0" fontId="5" fillId="0" borderId="0" xfId="0" applyFont="1"/>
    <xf numFmtId="0" fontId="4" fillId="0" borderId="1" xfId="0" applyFont="1" applyBorder="1" applyAlignment="1">
      <alignment horizontal="center"/>
    </xf>
    <xf numFmtId="1" fontId="5" fillId="0" borderId="1" xfId="2" applyNumberFormat="1" applyFont="1" applyBorder="1" applyAlignment="1">
      <alignment horizontal="center"/>
    </xf>
    <xf numFmtId="1" fontId="5" fillId="0" borderId="1" xfId="0" applyNumberFormat="1" applyFont="1" applyBorder="1" applyAlignment="1">
      <alignment horizontal="center"/>
    </xf>
    <xf numFmtId="0" fontId="0" fillId="0" borderId="0" xfId="0" applyAlignment="1">
      <alignment horizontal="center" wrapText="1"/>
    </xf>
    <xf numFmtId="1" fontId="0" fillId="0" borderId="0" xfId="0" applyNumberFormat="1" applyAlignment="1">
      <alignment horizontal="center" wrapText="1"/>
    </xf>
    <xf numFmtId="0" fontId="1" fillId="0" borderId="0" xfId="0" applyFont="1" applyAlignment="1">
      <alignment horizontal="center" wrapText="1"/>
    </xf>
    <xf numFmtId="0" fontId="1" fillId="3" borderId="1" xfId="0" applyFont="1" applyFill="1" applyBorder="1" applyAlignment="1">
      <alignment horizontal="center" wrapText="1"/>
    </xf>
    <xf numFmtId="0" fontId="1" fillId="4" borderId="1" xfId="0" applyFont="1" applyFill="1" applyBorder="1" applyAlignment="1">
      <alignment horizontal="center" wrapText="1"/>
    </xf>
    <xf numFmtId="0" fontId="7" fillId="0" borderId="0" xfId="0" applyFont="1" applyAlignment="1">
      <alignment vertical="center"/>
    </xf>
    <xf numFmtId="0" fontId="6" fillId="0" borderId="0" xfId="0" applyFont="1" applyAlignment="1">
      <alignment vertical="center"/>
    </xf>
    <xf numFmtId="0" fontId="7" fillId="0" borderId="0" xfId="0" applyFont="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5097186278288636"/>
          <c:y val="5.5555555555555552E-2"/>
          <c:w val="0.69673788154103111"/>
          <c:h val="0.50870953630796145"/>
        </c:manualLayout>
      </c:layout>
      <c:bar3DChart>
        <c:barDir val="bar"/>
        <c:grouping val="clustered"/>
        <c:varyColors val="0"/>
        <c:ser>
          <c:idx val="0"/>
          <c:order val="0"/>
          <c:tx>
            <c:strRef>
              <c:f>'10. 2024 Data for Images'!$A$53</c:f>
              <c:strCache>
                <c:ptCount val="1"/>
                <c:pt idx="0">
                  <c:v>ADMINISTRATION</c:v>
                </c:pt>
              </c:strCache>
            </c:strRef>
          </c:tx>
          <c:spPr>
            <a:solidFill>
              <a:schemeClr val="accent1"/>
            </a:solidFill>
            <a:ln w="25400">
              <a:solidFill>
                <a:schemeClr val="lt1"/>
              </a:solidFill>
            </a:ln>
            <a:effectLst/>
            <a:sp3d contourW="25400">
              <a:contourClr>
                <a:schemeClr val="lt1"/>
              </a:contourClr>
            </a:sp3d>
          </c:spPr>
          <c:invertIfNegative val="0"/>
          <c:cat>
            <c:strRef>
              <c:f>'10. 2024 Data for Images'!$D$52</c:f>
              <c:strCache>
                <c:ptCount val="1"/>
                <c:pt idx="0">
                  <c:v>Dept Vacancy            % Rate</c:v>
                </c:pt>
              </c:strCache>
            </c:strRef>
          </c:cat>
          <c:val>
            <c:numRef>
              <c:f>'10. 2024 Data for Images'!$D$53</c:f>
              <c:numCache>
                <c:formatCode>0</c:formatCode>
                <c:ptCount val="1"/>
                <c:pt idx="0">
                  <c:v>0</c:v>
                </c:pt>
              </c:numCache>
            </c:numRef>
          </c:val>
          <c:extLst>
            <c:ext xmlns:c16="http://schemas.microsoft.com/office/drawing/2014/chart" uri="{C3380CC4-5D6E-409C-BE32-E72D297353CC}">
              <c16:uniqueId val="{00000000-119E-4163-BF92-2AD336D2A824}"/>
            </c:ext>
          </c:extLst>
        </c:ser>
        <c:ser>
          <c:idx val="1"/>
          <c:order val="1"/>
          <c:tx>
            <c:strRef>
              <c:f>'10. 2024 Data for Images'!$A$54</c:f>
              <c:strCache>
                <c:ptCount val="1"/>
                <c:pt idx="0">
                  <c:v>Community Engagement </c:v>
                </c:pt>
              </c:strCache>
            </c:strRef>
          </c:tx>
          <c:spPr>
            <a:solidFill>
              <a:schemeClr val="accent2"/>
            </a:solidFill>
            <a:ln w="25400">
              <a:solidFill>
                <a:schemeClr val="lt1"/>
              </a:solidFill>
            </a:ln>
            <a:effectLst/>
            <a:sp3d contourW="25400">
              <a:contourClr>
                <a:schemeClr val="lt1"/>
              </a:contourClr>
            </a:sp3d>
          </c:spPr>
          <c:invertIfNegative val="0"/>
          <c:cat>
            <c:strRef>
              <c:f>'10. 2024 Data for Images'!$D$52</c:f>
              <c:strCache>
                <c:ptCount val="1"/>
                <c:pt idx="0">
                  <c:v>Dept Vacancy            % Rate</c:v>
                </c:pt>
              </c:strCache>
            </c:strRef>
          </c:cat>
          <c:val>
            <c:numRef>
              <c:f>'10. 2024 Data for Images'!$D$54</c:f>
              <c:numCache>
                <c:formatCode>0</c:formatCode>
                <c:ptCount val="1"/>
                <c:pt idx="0">
                  <c:v>0</c:v>
                </c:pt>
              </c:numCache>
            </c:numRef>
          </c:val>
          <c:extLst>
            <c:ext xmlns:c16="http://schemas.microsoft.com/office/drawing/2014/chart" uri="{C3380CC4-5D6E-409C-BE32-E72D297353CC}">
              <c16:uniqueId val="{00000001-119E-4163-BF92-2AD336D2A824}"/>
            </c:ext>
          </c:extLst>
        </c:ser>
        <c:ser>
          <c:idx val="2"/>
          <c:order val="2"/>
          <c:tx>
            <c:strRef>
              <c:f>'10. 2024 Data for Images'!$A$55</c:f>
              <c:strCache>
                <c:ptCount val="1"/>
                <c:pt idx="0">
                  <c:v>Community/Economic Development </c:v>
                </c:pt>
              </c:strCache>
            </c:strRef>
          </c:tx>
          <c:spPr>
            <a:solidFill>
              <a:schemeClr val="accent3"/>
            </a:solidFill>
            <a:ln w="25400">
              <a:solidFill>
                <a:schemeClr val="lt1"/>
              </a:solidFill>
            </a:ln>
            <a:effectLst/>
            <a:sp3d contourW="25400">
              <a:contourClr>
                <a:schemeClr val="lt1"/>
              </a:contourClr>
            </a:sp3d>
          </c:spPr>
          <c:invertIfNegative val="0"/>
          <c:cat>
            <c:strRef>
              <c:f>'10. 2024 Data for Images'!$D$52</c:f>
              <c:strCache>
                <c:ptCount val="1"/>
                <c:pt idx="0">
                  <c:v>Dept Vacancy            % Rate</c:v>
                </c:pt>
              </c:strCache>
            </c:strRef>
          </c:cat>
          <c:val>
            <c:numRef>
              <c:f>'10. 2024 Data for Images'!$D$55</c:f>
              <c:numCache>
                <c:formatCode>0</c:formatCode>
                <c:ptCount val="1"/>
                <c:pt idx="0">
                  <c:v>0</c:v>
                </c:pt>
              </c:numCache>
            </c:numRef>
          </c:val>
          <c:extLst>
            <c:ext xmlns:c16="http://schemas.microsoft.com/office/drawing/2014/chart" uri="{C3380CC4-5D6E-409C-BE32-E72D297353CC}">
              <c16:uniqueId val="{00000002-119E-4163-BF92-2AD336D2A824}"/>
            </c:ext>
          </c:extLst>
        </c:ser>
        <c:ser>
          <c:idx val="3"/>
          <c:order val="3"/>
          <c:tx>
            <c:strRef>
              <c:f>'10. 2024 Data for Images'!$A$56</c:f>
              <c:strCache>
                <c:ptCount val="1"/>
                <c:pt idx="0">
                  <c:v>FINANCE </c:v>
                </c:pt>
              </c:strCache>
            </c:strRef>
          </c:tx>
          <c:spPr>
            <a:solidFill>
              <a:schemeClr val="accent4"/>
            </a:solidFill>
            <a:ln w="25400">
              <a:solidFill>
                <a:schemeClr val="lt1"/>
              </a:solidFill>
            </a:ln>
            <a:effectLst/>
            <a:sp3d contourW="25400">
              <a:contourClr>
                <a:schemeClr val="lt1"/>
              </a:contourClr>
            </a:sp3d>
          </c:spPr>
          <c:invertIfNegative val="0"/>
          <c:cat>
            <c:strRef>
              <c:f>'10. 2024 Data for Images'!$D$52</c:f>
              <c:strCache>
                <c:ptCount val="1"/>
                <c:pt idx="0">
                  <c:v>Dept Vacancy            % Rate</c:v>
                </c:pt>
              </c:strCache>
            </c:strRef>
          </c:cat>
          <c:val>
            <c:numRef>
              <c:f>'10. 2024 Data for Images'!$D$56</c:f>
              <c:numCache>
                <c:formatCode>0</c:formatCode>
                <c:ptCount val="1"/>
                <c:pt idx="0">
                  <c:v>0</c:v>
                </c:pt>
              </c:numCache>
            </c:numRef>
          </c:val>
          <c:extLst>
            <c:ext xmlns:c16="http://schemas.microsoft.com/office/drawing/2014/chart" uri="{C3380CC4-5D6E-409C-BE32-E72D297353CC}">
              <c16:uniqueId val="{00000003-119E-4163-BF92-2AD336D2A824}"/>
            </c:ext>
          </c:extLst>
        </c:ser>
        <c:ser>
          <c:idx val="4"/>
          <c:order val="4"/>
          <c:tx>
            <c:strRef>
              <c:f>'10. 2024 Data for Images'!$A$57</c:f>
              <c:strCache>
                <c:ptCount val="1"/>
                <c:pt idx="0">
                  <c:v>Information Technology</c:v>
                </c:pt>
              </c:strCache>
            </c:strRef>
          </c:tx>
          <c:spPr>
            <a:solidFill>
              <a:schemeClr val="accent5"/>
            </a:solidFill>
            <a:ln w="25400">
              <a:solidFill>
                <a:schemeClr val="lt1"/>
              </a:solidFill>
            </a:ln>
            <a:effectLst/>
            <a:sp3d contourW="25400">
              <a:contourClr>
                <a:schemeClr val="lt1"/>
              </a:contourClr>
            </a:sp3d>
          </c:spPr>
          <c:invertIfNegative val="0"/>
          <c:cat>
            <c:strRef>
              <c:f>'10. 2024 Data for Images'!$D$52</c:f>
              <c:strCache>
                <c:ptCount val="1"/>
                <c:pt idx="0">
                  <c:v>Dept Vacancy            % Rate</c:v>
                </c:pt>
              </c:strCache>
            </c:strRef>
          </c:cat>
          <c:val>
            <c:numRef>
              <c:f>'10. 2024 Data for Images'!$D$57</c:f>
              <c:numCache>
                <c:formatCode>0</c:formatCode>
                <c:ptCount val="1"/>
                <c:pt idx="0">
                  <c:v>0</c:v>
                </c:pt>
              </c:numCache>
            </c:numRef>
          </c:val>
          <c:extLst>
            <c:ext xmlns:c16="http://schemas.microsoft.com/office/drawing/2014/chart" uri="{C3380CC4-5D6E-409C-BE32-E72D297353CC}">
              <c16:uniqueId val="{00000004-119E-4163-BF92-2AD336D2A824}"/>
            </c:ext>
          </c:extLst>
        </c:ser>
        <c:ser>
          <c:idx val="5"/>
          <c:order val="5"/>
          <c:tx>
            <c:strRef>
              <c:f>'10. 2024 Data for Images'!$A$58</c:f>
              <c:strCache>
                <c:ptCount val="1"/>
                <c:pt idx="0">
                  <c:v>POLICE</c:v>
                </c:pt>
              </c:strCache>
            </c:strRef>
          </c:tx>
          <c:spPr>
            <a:solidFill>
              <a:schemeClr val="accent6"/>
            </a:solidFill>
            <a:ln w="25400">
              <a:solidFill>
                <a:schemeClr val="lt1"/>
              </a:solidFill>
            </a:ln>
            <a:effectLst/>
            <a:sp3d contourW="25400">
              <a:contourClr>
                <a:schemeClr val="lt1"/>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 2024 Data for Images'!$D$52</c:f>
              <c:strCache>
                <c:ptCount val="1"/>
                <c:pt idx="0">
                  <c:v>Dept Vacancy            % Rate</c:v>
                </c:pt>
              </c:strCache>
            </c:strRef>
          </c:cat>
          <c:val>
            <c:numRef>
              <c:f>'10. 2024 Data for Images'!$D$58</c:f>
              <c:numCache>
                <c:formatCode>0</c:formatCode>
                <c:ptCount val="1"/>
                <c:pt idx="0">
                  <c:v>15.625</c:v>
                </c:pt>
              </c:numCache>
            </c:numRef>
          </c:val>
          <c:extLst>
            <c:ext xmlns:c16="http://schemas.microsoft.com/office/drawing/2014/chart" uri="{C3380CC4-5D6E-409C-BE32-E72D297353CC}">
              <c16:uniqueId val="{00000005-119E-4163-BF92-2AD336D2A824}"/>
            </c:ext>
          </c:extLst>
        </c:ser>
        <c:ser>
          <c:idx val="6"/>
          <c:order val="6"/>
          <c:tx>
            <c:strRef>
              <c:f>'10. 2024 Data for Images'!$A$59</c:f>
              <c:strCache>
                <c:ptCount val="1"/>
                <c:pt idx="0">
                  <c:v>PUBLIC WORKS</c:v>
                </c:pt>
              </c:strCache>
            </c:strRef>
          </c:tx>
          <c:spPr>
            <a:solidFill>
              <a:schemeClr val="accent1">
                <a:lumMod val="60000"/>
              </a:schemeClr>
            </a:solidFill>
            <a:ln w="25400">
              <a:solidFill>
                <a:schemeClr val="lt1"/>
              </a:solidFill>
            </a:ln>
            <a:effectLst/>
            <a:sp3d contourW="25400">
              <a:contourClr>
                <a:schemeClr val="lt1"/>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 2024 Data for Images'!$D$52</c:f>
              <c:strCache>
                <c:ptCount val="1"/>
                <c:pt idx="0">
                  <c:v>Dept Vacancy            % Rate</c:v>
                </c:pt>
              </c:strCache>
            </c:strRef>
          </c:cat>
          <c:val>
            <c:numRef>
              <c:f>'10. 2024 Data for Images'!$D$59</c:f>
              <c:numCache>
                <c:formatCode>0</c:formatCode>
                <c:ptCount val="1"/>
                <c:pt idx="0">
                  <c:v>4.4444444444444446</c:v>
                </c:pt>
              </c:numCache>
            </c:numRef>
          </c:val>
          <c:extLst>
            <c:ext xmlns:c16="http://schemas.microsoft.com/office/drawing/2014/chart" uri="{C3380CC4-5D6E-409C-BE32-E72D297353CC}">
              <c16:uniqueId val="{00000006-119E-4163-BF92-2AD336D2A824}"/>
            </c:ext>
          </c:extLst>
        </c:ser>
        <c:ser>
          <c:idx val="7"/>
          <c:order val="7"/>
          <c:tx>
            <c:strRef>
              <c:f>'10. 2024 Data for Images'!$A$60</c:f>
              <c:strCache>
                <c:ptCount val="1"/>
                <c:pt idx="0">
                  <c:v>RECREATION</c:v>
                </c:pt>
              </c:strCache>
            </c:strRef>
          </c:tx>
          <c:spPr>
            <a:solidFill>
              <a:schemeClr val="accent2">
                <a:lumMod val="60000"/>
              </a:schemeClr>
            </a:solidFill>
            <a:ln w="25400">
              <a:solidFill>
                <a:schemeClr val="lt1"/>
              </a:solidFill>
            </a:ln>
            <a:effectLst/>
            <a:sp3d contourW="25400">
              <a:contourClr>
                <a:schemeClr val="lt1"/>
              </a:contourClr>
            </a:sp3d>
          </c:spPr>
          <c:invertIfNegative val="0"/>
          <c:cat>
            <c:strRef>
              <c:f>'10. 2024 Data for Images'!$D$52</c:f>
              <c:strCache>
                <c:ptCount val="1"/>
                <c:pt idx="0">
                  <c:v>Dept Vacancy            % Rate</c:v>
                </c:pt>
              </c:strCache>
            </c:strRef>
          </c:cat>
          <c:val>
            <c:numRef>
              <c:f>'10. 2024 Data for Images'!$D$60</c:f>
              <c:numCache>
                <c:formatCode>0</c:formatCode>
                <c:ptCount val="1"/>
                <c:pt idx="0">
                  <c:v>0</c:v>
                </c:pt>
              </c:numCache>
            </c:numRef>
          </c:val>
          <c:extLst>
            <c:ext xmlns:c16="http://schemas.microsoft.com/office/drawing/2014/chart" uri="{C3380CC4-5D6E-409C-BE32-E72D297353CC}">
              <c16:uniqueId val="{00000007-119E-4163-BF92-2AD336D2A824}"/>
            </c:ext>
          </c:extLst>
        </c:ser>
        <c:dLbls>
          <c:showLegendKey val="0"/>
          <c:showVal val="0"/>
          <c:showCatName val="0"/>
          <c:showSerName val="0"/>
          <c:showPercent val="0"/>
          <c:showBubbleSize val="0"/>
        </c:dLbls>
        <c:gapWidth val="150"/>
        <c:shape val="box"/>
        <c:axId val="1607389295"/>
        <c:axId val="1607389775"/>
        <c:axId val="0"/>
      </c:bar3DChart>
      <c:catAx>
        <c:axId val="1607389295"/>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cap="none" baseline="0">
                <a:solidFill>
                  <a:schemeClr val="tx1">
                    <a:lumMod val="65000"/>
                    <a:lumOff val="35000"/>
                  </a:schemeClr>
                </a:solidFill>
                <a:latin typeface="+mn-lt"/>
                <a:ea typeface="+mn-ea"/>
                <a:cs typeface="+mn-cs"/>
              </a:defRPr>
            </a:pPr>
            <a:endParaRPr lang="en-US"/>
          </a:p>
        </c:txPr>
        <c:crossAx val="1607389775"/>
        <c:crosses val="autoZero"/>
        <c:auto val="1"/>
        <c:lblAlgn val="ctr"/>
        <c:lblOffset val="100"/>
        <c:noMultiLvlLbl val="0"/>
      </c:catAx>
      <c:valAx>
        <c:axId val="160738977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7389295"/>
        <c:crosses val="autoZero"/>
        <c:crossBetween val="between"/>
      </c:valAx>
      <c:spPr>
        <a:noFill/>
        <a:ln>
          <a:noFill/>
        </a:ln>
        <a:effectLst/>
      </c:spPr>
    </c:plotArea>
    <c:legend>
      <c:legendPos val="b"/>
      <c:layout>
        <c:manualLayout>
          <c:xMode val="edge"/>
          <c:yMode val="edge"/>
          <c:x val="9.1964282436723374E-2"/>
          <c:y val="0.66203484981044036"/>
          <c:w val="0.83111264064019974"/>
          <c:h val="0.305557742782152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'10. 2024 Data for Images'!$D$43</c:f>
              <c:strCache>
                <c:ptCount val="1"/>
                <c:pt idx="0">
                  <c:v>BU Vacancy %Rate</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 2024 Data for Images'!$A$44:$A$49</c:f>
              <c:strCache>
                <c:ptCount val="6"/>
                <c:pt idx="0">
                  <c:v>Executive</c:v>
                </c:pt>
                <c:pt idx="1">
                  <c:v>Confidential</c:v>
                </c:pt>
                <c:pt idx="2">
                  <c:v>Local 37</c:v>
                </c:pt>
                <c:pt idx="3">
                  <c:v>Management</c:v>
                </c:pt>
                <c:pt idx="4">
                  <c:v>Police</c:v>
                </c:pt>
                <c:pt idx="5">
                  <c:v>SEIU</c:v>
                </c:pt>
              </c:strCache>
            </c:strRef>
          </c:cat>
          <c:val>
            <c:numRef>
              <c:f>'10. 2024 Data for Images'!$D$44:$D$49</c:f>
              <c:numCache>
                <c:formatCode>0</c:formatCode>
                <c:ptCount val="6"/>
                <c:pt idx="0">
                  <c:v>0</c:v>
                </c:pt>
                <c:pt idx="1">
                  <c:v>0</c:v>
                </c:pt>
                <c:pt idx="2">
                  <c:v>2.9411764705882351</c:v>
                </c:pt>
                <c:pt idx="3">
                  <c:v>9.0909090909090917</c:v>
                </c:pt>
                <c:pt idx="4">
                  <c:v>19.047619047619047</c:v>
                </c:pt>
                <c:pt idx="5">
                  <c:v>4.3478260869565215</c:v>
                </c:pt>
              </c:numCache>
            </c:numRef>
          </c:val>
          <c:extLst>
            <c:ext xmlns:c16="http://schemas.microsoft.com/office/drawing/2014/chart" uri="{C3380CC4-5D6E-409C-BE32-E72D297353CC}">
              <c16:uniqueId val="{00000000-7F81-44DF-8B55-2E7AE956E69A}"/>
            </c:ext>
          </c:extLst>
        </c:ser>
        <c:dLbls>
          <c:showLegendKey val="0"/>
          <c:showVal val="0"/>
          <c:showCatName val="0"/>
          <c:showSerName val="0"/>
          <c:showPercent val="0"/>
          <c:showBubbleSize val="0"/>
        </c:dLbls>
        <c:gapWidth val="150"/>
        <c:shape val="box"/>
        <c:axId val="1515763135"/>
        <c:axId val="1515766495"/>
        <c:axId val="0"/>
      </c:bar3DChart>
      <c:catAx>
        <c:axId val="1515763135"/>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5766495"/>
        <c:crosses val="autoZero"/>
        <c:auto val="1"/>
        <c:lblAlgn val="ctr"/>
        <c:lblOffset val="100"/>
        <c:noMultiLvlLbl val="0"/>
      </c:catAx>
      <c:valAx>
        <c:axId val="151576649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5763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649071</xdr:colOff>
          <xdr:row>2</xdr:row>
          <xdr:rowOff>411481</xdr:rowOff>
        </xdr:from>
        <xdr:to>
          <xdr:col>9</xdr:col>
          <xdr:colOff>624840</xdr:colOff>
          <xdr:row>11</xdr:row>
          <xdr:rowOff>158973</xdr:rowOff>
        </xdr:to>
        <xdr:pic>
          <xdr:nvPicPr>
            <xdr:cNvPr id="2" name="Picture 1">
              <a:extLst>
                <a:ext uri="{FF2B5EF4-FFF2-40B4-BE49-F238E27FC236}">
                  <a16:creationId xmlns:a16="http://schemas.microsoft.com/office/drawing/2014/main" id="{3E87102E-659C-C574-BBAA-3FC5EB6E98EC}"/>
                </a:ext>
              </a:extLst>
            </xdr:cNvPr>
            <xdr:cNvPicPr>
              <a:picLocks noChangeAspect="1" noChangeArrowheads="1"/>
              <a:extLst>
                <a:ext uri="{84589F7E-364E-4C9E-8A38-B11213B215E9}">
                  <a14:cameraTool cellRange="'4. Recruitment'!$O$20:$Q$23" spid="_x0000_s10256"/>
                </a:ext>
              </a:extLst>
            </xdr:cNvPicPr>
          </xdr:nvPicPr>
          <xdr:blipFill>
            <a:blip xmlns:r="http://schemas.openxmlformats.org/officeDocument/2006/relationships" r:embed="rId1"/>
            <a:srcRect/>
            <a:stretch>
              <a:fillRect/>
            </a:stretch>
          </xdr:blipFill>
          <xdr:spPr bwMode="auto">
            <a:xfrm>
              <a:off x="8634831" y="1143001"/>
              <a:ext cx="2665629" cy="198777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601980</xdr:colOff>
      <xdr:row>5</xdr:row>
      <xdr:rowOff>175260</xdr:rowOff>
    </xdr:from>
    <xdr:to>
      <xdr:col>4</xdr:col>
      <xdr:colOff>114300</xdr:colOff>
      <xdr:row>20</xdr:row>
      <xdr:rowOff>167640</xdr:rowOff>
    </xdr:to>
    <xdr:graphicFrame macro="">
      <xdr:nvGraphicFramePr>
        <xdr:cNvPr id="3" name="Chart 2">
          <a:extLst>
            <a:ext uri="{FF2B5EF4-FFF2-40B4-BE49-F238E27FC236}">
              <a16:creationId xmlns:a16="http://schemas.microsoft.com/office/drawing/2014/main" id="{B79C3B4C-AC2E-4FBC-95B7-3DB441BA6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388620</xdr:colOff>
      <xdr:row>6</xdr:row>
      <xdr:rowOff>7620</xdr:rowOff>
    </xdr:from>
    <xdr:to>
      <xdr:col>10</xdr:col>
      <xdr:colOff>76200</xdr:colOff>
      <xdr:row>21</xdr:row>
      <xdr:rowOff>22860</xdr:rowOff>
    </xdr:to>
    <xdr:graphicFrame macro="">
      <xdr:nvGraphicFramePr>
        <xdr:cNvPr id="4" name="Chart 3">
          <a:extLst>
            <a:ext uri="{FF2B5EF4-FFF2-40B4-BE49-F238E27FC236}">
              <a16:creationId xmlns:a16="http://schemas.microsoft.com/office/drawing/2014/main" id="{3DA71874-D741-4503-9A56-B0628057E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74234-7FEC-4D30-AA01-C8F555728E19}">
  <dimension ref="A1:I23"/>
  <sheetViews>
    <sheetView tabSelected="1" workbookViewId="0">
      <selection activeCell="C6" sqref="C6"/>
    </sheetView>
  </sheetViews>
  <sheetFormatPr defaultRowHeight="14.4" x14ac:dyDescent="0.3"/>
  <cols>
    <col min="1" max="1" width="128" customWidth="1"/>
    <col min="3" max="3" width="32" customWidth="1"/>
  </cols>
  <sheetData>
    <row r="1" spans="1:9" ht="90" x14ac:dyDescent="0.3">
      <c r="A1" s="55" t="s">
        <v>582</v>
      </c>
      <c r="B1" s="1"/>
      <c r="C1" s="55" t="s">
        <v>583</v>
      </c>
      <c r="D1" s="1"/>
      <c r="E1" s="1"/>
      <c r="F1" s="1"/>
      <c r="G1" s="1"/>
      <c r="H1" s="1"/>
      <c r="I1" s="1"/>
    </row>
    <row r="2" spans="1:9" ht="18" x14ac:dyDescent="0.3">
      <c r="A2" s="53"/>
    </row>
    <row r="3" spans="1:9" ht="36" x14ac:dyDescent="0.3">
      <c r="A3" s="55" t="s">
        <v>580</v>
      </c>
      <c r="B3" s="1"/>
      <c r="C3" s="1"/>
      <c r="D3" s="1"/>
      <c r="E3" s="1"/>
      <c r="F3" s="1"/>
      <c r="G3" s="1"/>
      <c r="H3" s="1"/>
      <c r="I3" s="1"/>
    </row>
    <row r="4" spans="1:9" ht="18" x14ac:dyDescent="0.3">
      <c r="A4" s="53"/>
    </row>
    <row r="5" spans="1:9" ht="18" x14ac:dyDescent="0.3">
      <c r="A5" s="55" t="s">
        <v>581</v>
      </c>
      <c r="B5" s="1"/>
      <c r="C5" s="1"/>
      <c r="D5" s="1"/>
      <c r="E5" s="1"/>
      <c r="F5" s="1"/>
      <c r="G5" s="1"/>
      <c r="H5" s="1"/>
      <c r="I5" s="1"/>
    </row>
    <row r="6" spans="1:9" x14ac:dyDescent="0.3">
      <c r="A6" s="54"/>
    </row>
    <row r="7" spans="1:9" ht="72" x14ac:dyDescent="0.3">
      <c r="A7" s="55" t="s">
        <v>572</v>
      </c>
      <c r="B7" s="1"/>
      <c r="C7" s="1"/>
      <c r="D7" s="1"/>
      <c r="E7" s="1"/>
      <c r="F7" s="1"/>
      <c r="G7" s="1"/>
      <c r="H7" s="1"/>
      <c r="I7" s="1"/>
    </row>
    <row r="8" spans="1:9" ht="18" x14ac:dyDescent="0.3">
      <c r="A8" s="53"/>
    </row>
    <row r="9" spans="1:9" ht="90" x14ac:dyDescent="0.3">
      <c r="A9" s="55" t="s">
        <v>573</v>
      </c>
      <c r="B9" s="1"/>
      <c r="C9" s="1"/>
      <c r="D9" s="1"/>
      <c r="E9" s="1"/>
      <c r="F9" s="1"/>
      <c r="G9" s="1"/>
      <c r="H9" s="1"/>
      <c r="I9" s="1"/>
    </row>
    <row r="10" spans="1:9" ht="18" x14ac:dyDescent="0.3">
      <c r="A10" s="55"/>
      <c r="B10" s="1"/>
      <c r="C10" s="1"/>
      <c r="D10" s="1"/>
      <c r="E10" s="1"/>
      <c r="F10" s="1"/>
      <c r="G10" s="1"/>
      <c r="H10" s="1"/>
      <c r="I10" s="1"/>
    </row>
    <row r="11" spans="1:9" ht="90" x14ac:dyDescent="0.3">
      <c r="A11" s="55" t="s">
        <v>574</v>
      </c>
      <c r="B11" s="1"/>
      <c r="C11" s="1"/>
      <c r="D11" s="1"/>
      <c r="E11" s="1"/>
      <c r="F11" s="1"/>
      <c r="G11" s="1"/>
      <c r="H11" s="1"/>
      <c r="I11" s="1"/>
    </row>
    <row r="12" spans="1:9" ht="18" x14ac:dyDescent="0.3">
      <c r="A12" s="55"/>
      <c r="B12" s="1"/>
      <c r="C12" s="1"/>
      <c r="D12" s="1"/>
      <c r="E12" s="1"/>
      <c r="F12" s="1"/>
      <c r="G12" s="1"/>
      <c r="H12" s="1"/>
      <c r="I12" s="1"/>
    </row>
    <row r="13" spans="1:9" ht="72" x14ac:dyDescent="0.3">
      <c r="A13" s="55" t="s">
        <v>575</v>
      </c>
      <c r="B13" s="1"/>
      <c r="C13" s="1"/>
      <c r="D13" s="1"/>
      <c r="E13" s="1"/>
      <c r="F13" s="1"/>
      <c r="G13" s="1"/>
      <c r="H13" s="1"/>
      <c r="I13" s="1"/>
    </row>
    <row r="14" spans="1:9" ht="18" x14ac:dyDescent="0.3">
      <c r="A14" s="55"/>
      <c r="B14" s="1"/>
      <c r="C14" s="1"/>
      <c r="D14" s="1"/>
      <c r="E14" s="1"/>
      <c r="F14" s="1"/>
      <c r="G14" s="1"/>
      <c r="H14" s="1"/>
      <c r="I14" s="1"/>
    </row>
    <row r="15" spans="1:9" ht="36" x14ac:dyDescent="0.3">
      <c r="A15" s="55" t="s">
        <v>576</v>
      </c>
      <c r="B15" s="1"/>
      <c r="C15" s="1"/>
      <c r="D15" s="1"/>
      <c r="E15" s="1"/>
      <c r="F15" s="1"/>
      <c r="G15" s="1"/>
      <c r="H15" s="1"/>
      <c r="I15" s="1"/>
    </row>
    <row r="16" spans="1:9" ht="18" x14ac:dyDescent="0.3">
      <c r="A16" s="55"/>
      <c r="B16" s="1"/>
      <c r="C16" s="1"/>
      <c r="D16" s="1"/>
      <c r="E16" s="1"/>
      <c r="F16" s="1"/>
      <c r="G16" s="1"/>
      <c r="H16" s="1"/>
      <c r="I16" s="1"/>
    </row>
    <row r="17" spans="1:9" ht="36" x14ac:dyDescent="0.3">
      <c r="A17" s="55" t="s">
        <v>577</v>
      </c>
      <c r="B17" s="1"/>
      <c r="C17" s="1"/>
      <c r="D17" s="1"/>
      <c r="E17" s="1"/>
      <c r="F17" s="1"/>
      <c r="G17" s="1"/>
      <c r="H17" s="1"/>
      <c r="I17" s="1"/>
    </row>
    <row r="18" spans="1:9" ht="18" x14ac:dyDescent="0.3">
      <c r="A18" s="55"/>
      <c r="B18" s="1"/>
      <c r="C18" s="1"/>
      <c r="D18" s="1"/>
      <c r="E18" s="1"/>
      <c r="F18" s="1"/>
      <c r="G18" s="1"/>
      <c r="H18" s="1"/>
      <c r="I18" s="1"/>
    </row>
    <row r="19" spans="1:9" ht="54" x14ac:dyDescent="0.3">
      <c r="A19" s="55" t="s">
        <v>578</v>
      </c>
      <c r="B19" s="1"/>
      <c r="C19" s="1"/>
      <c r="D19" s="1"/>
      <c r="E19" s="1"/>
      <c r="F19" s="1"/>
      <c r="G19" s="1"/>
      <c r="H19" s="1"/>
      <c r="I19" s="1"/>
    </row>
    <row r="20" spans="1:9" ht="18" x14ac:dyDescent="0.3">
      <c r="A20" s="55"/>
      <c r="B20" s="1"/>
      <c r="C20" s="1"/>
      <c r="D20" s="1"/>
      <c r="E20" s="1"/>
      <c r="F20" s="1"/>
      <c r="G20" s="1"/>
      <c r="H20" s="1"/>
      <c r="I20" s="1"/>
    </row>
    <row r="21" spans="1:9" ht="36" x14ac:dyDescent="0.3">
      <c r="A21" s="55" t="s">
        <v>579</v>
      </c>
      <c r="B21" s="1"/>
      <c r="C21" s="1"/>
      <c r="D21" s="1"/>
      <c r="E21" s="1"/>
      <c r="F21" s="1"/>
      <c r="G21" s="1"/>
      <c r="H21" s="1"/>
      <c r="I21" s="1"/>
    </row>
    <row r="22" spans="1:9" ht="18" x14ac:dyDescent="0.3">
      <c r="A22" s="55"/>
      <c r="B22" s="1"/>
      <c r="C22" s="1"/>
      <c r="D22" s="1"/>
      <c r="E22" s="1"/>
      <c r="F22" s="1"/>
      <c r="G22" s="1"/>
      <c r="H22" s="1"/>
      <c r="I22" s="1"/>
    </row>
    <row r="23" spans="1:9" ht="18" x14ac:dyDescent="0.3">
      <c r="A23" s="55"/>
      <c r="B23" s="1"/>
      <c r="C23" s="1"/>
      <c r="D23" s="1"/>
      <c r="E23" s="1"/>
      <c r="F23" s="1"/>
      <c r="G23" s="1"/>
      <c r="H23" s="1"/>
      <c r="I23" s="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B1F2E-7796-4DE6-86A1-A4BFC7ADFAA5}">
  <dimension ref="A1:R102"/>
  <sheetViews>
    <sheetView workbookViewId="0">
      <selection activeCell="A13" sqref="A13"/>
    </sheetView>
  </sheetViews>
  <sheetFormatPr defaultRowHeight="14.4" x14ac:dyDescent="0.3"/>
  <cols>
    <col min="1" max="1" width="38.5546875" bestFit="1" customWidth="1"/>
    <col min="2" max="2" width="12.21875" bestFit="1" customWidth="1"/>
    <col min="3" max="3" width="16.88671875" customWidth="1"/>
    <col min="4" max="4" width="20.88671875" customWidth="1"/>
    <col min="5" max="5" width="16.21875" customWidth="1"/>
    <col min="6" max="6" width="11.6640625" bestFit="1" customWidth="1"/>
    <col min="7" max="7" width="11.77734375" bestFit="1" customWidth="1"/>
    <col min="8" max="8" width="9.5546875" bestFit="1" customWidth="1"/>
    <col min="9" max="9" width="17.88671875" customWidth="1"/>
    <col min="10" max="10" width="9.5546875" bestFit="1" customWidth="1"/>
    <col min="11" max="11" width="12.5546875" customWidth="1"/>
    <col min="12" max="12" width="14" customWidth="1"/>
    <col min="13" max="17" width="9.5546875" bestFit="1" customWidth="1"/>
    <col min="18" max="18" width="10.5546875" bestFit="1" customWidth="1"/>
  </cols>
  <sheetData>
    <row r="1" spans="1:18" ht="43.2" x14ac:dyDescent="0.3">
      <c r="A1" s="3"/>
      <c r="B1" s="33" t="str">
        <f>'9. Recruitment DATA'!A21</f>
        <v>Recruitment Aproval Timing</v>
      </c>
      <c r="C1" s="33" t="str">
        <f>'9. Recruitment DATA'!B21</f>
        <v>Planning Meeting Timing</v>
      </c>
      <c r="D1" s="33" t="str">
        <f>'9. Recruitment DATA'!C21</f>
        <v>Open Timing</v>
      </c>
      <c r="E1" s="33" t="str">
        <f>'9. Recruitment DATA'!D21</f>
        <v>Close Timing</v>
      </c>
      <c r="F1" s="33" t="str">
        <f>'9. Recruitment DATA'!E21</f>
        <v>Candidate Referral Timing</v>
      </c>
      <c r="I1" s="36" t="s">
        <v>563</v>
      </c>
      <c r="K1" s="50"/>
      <c r="L1" s="50"/>
    </row>
    <row r="2" spans="1:18" x14ac:dyDescent="0.3">
      <c r="A2" s="23" t="s">
        <v>507</v>
      </c>
      <c r="B2" s="25">
        <f>'9. Recruitment DATA'!A22</f>
        <v>7.5882352941176467</v>
      </c>
      <c r="C2" s="25">
        <f>'9. Recruitment DATA'!B22</f>
        <v>9.8235294117647065</v>
      </c>
      <c r="D2" s="25">
        <f>'9. Recruitment DATA'!C22</f>
        <v>10.941176470588236</v>
      </c>
      <c r="E2" s="25">
        <f>'9. Recruitment DATA'!D22</f>
        <v>24.470588235294116</v>
      </c>
      <c r="F2" s="25">
        <f>'9. Recruitment DATA'!E22</f>
        <v>23</v>
      </c>
      <c r="I2" s="40">
        <f>E2+F2+C8+D8+E8+B14+C14+D14+E14+F14+G14+H14+I14+J14+K14+L14+M14+N14+O14+P14+Q14+R14</f>
        <v>194.64915966386556</v>
      </c>
      <c r="K2" s="48"/>
      <c r="L2" s="48"/>
    </row>
    <row r="3" spans="1:18" x14ac:dyDescent="0.3">
      <c r="A3" s="23" t="s">
        <v>508</v>
      </c>
      <c r="B3" s="3">
        <f>'9. Recruitment DATA'!A23</f>
        <v>70</v>
      </c>
      <c r="C3" s="3">
        <f>'9. Recruitment DATA'!B23</f>
        <v>56</v>
      </c>
      <c r="D3" s="3">
        <f>'9. Recruitment DATA'!C23</f>
        <v>30</v>
      </c>
      <c r="E3" s="3">
        <f>'9. Recruitment DATA'!D23</f>
        <v>33</v>
      </c>
      <c r="F3" s="3">
        <f>'9. Recruitment DATA'!E23</f>
        <v>37</v>
      </c>
      <c r="K3" s="50"/>
      <c r="L3" s="50"/>
    </row>
    <row r="4" spans="1:18" x14ac:dyDescent="0.3">
      <c r="A4" s="23" t="s">
        <v>509</v>
      </c>
      <c r="B4" s="3">
        <f>'9. Recruitment DATA'!A24</f>
        <v>2</v>
      </c>
      <c r="C4" s="3">
        <f>'9. Recruitment DATA'!B24</f>
        <v>2</v>
      </c>
      <c r="D4" s="3">
        <f>'9. Recruitment DATA'!C24</f>
        <v>5</v>
      </c>
      <c r="E4" s="3">
        <f>'9. Recruitment DATA'!D24</f>
        <v>16</v>
      </c>
      <c r="F4" s="3">
        <f>'9. Recruitment DATA'!E24</f>
        <v>9</v>
      </c>
      <c r="K4" s="49"/>
      <c r="L4" s="49"/>
    </row>
    <row r="6" spans="1:18" x14ac:dyDescent="0.3">
      <c r="I6" s="48"/>
      <c r="J6" s="48"/>
      <c r="K6" s="48"/>
    </row>
    <row r="7" spans="1:18" ht="43.2" x14ac:dyDescent="0.3">
      <c r="B7" s="33" t="str">
        <f>'8. Dept Hiring DATA'!H22</f>
        <v># of candidates referred</v>
      </c>
      <c r="C7" s="33" t="str">
        <f>'8. Dept Hiring DATA'!I22</f>
        <v>Hiring Interview Timing</v>
      </c>
      <c r="D7" s="33" t="str">
        <f>'8. Dept Hiring DATA'!J22</f>
        <v>Request to Hire Timing</v>
      </c>
      <c r="E7" s="33" t="str">
        <f>'8. Dept Hiring DATA'!K22</f>
        <v>Approval to Hire Timing</v>
      </c>
    </row>
    <row r="8" spans="1:18" x14ac:dyDescent="0.3">
      <c r="A8" s="23" t="s">
        <v>507</v>
      </c>
      <c r="B8" s="25">
        <f>'8. Dept Hiring DATA'!H23</f>
        <v>11.3</v>
      </c>
      <c r="C8" s="25">
        <f>'8. Dept Hiring DATA'!I23</f>
        <v>10.199999999999999</v>
      </c>
      <c r="D8" s="25">
        <f>'8. Dept Hiring DATA'!J23</f>
        <v>20.571428571428573</v>
      </c>
      <c r="E8" s="25">
        <f>'8. Dept Hiring DATA'!K23</f>
        <v>2.8571428571428572</v>
      </c>
    </row>
    <row r="9" spans="1:18" x14ac:dyDescent="0.3">
      <c r="A9" s="23" t="s">
        <v>508</v>
      </c>
      <c r="B9" s="3">
        <f>'8. Dept Hiring DATA'!H24</f>
        <v>29</v>
      </c>
      <c r="C9" s="3">
        <f>'8. Dept Hiring DATA'!I24</f>
        <v>26</v>
      </c>
      <c r="D9" s="3">
        <f>'8. Dept Hiring DATA'!J24</f>
        <v>194</v>
      </c>
      <c r="E9" s="3">
        <f>'8. Dept Hiring DATA'!K24</f>
        <v>4</v>
      </c>
    </row>
    <row r="10" spans="1:18" x14ac:dyDescent="0.3">
      <c r="A10" s="23" t="s">
        <v>509</v>
      </c>
      <c r="B10" s="3">
        <f>'8. Dept Hiring DATA'!H25</f>
        <v>3</v>
      </c>
      <c r="C10" s="3">
        <f>'8. Dept Hiring DATA'!I25</f>
        <v>4</v>
      </c>
      <c r="D10" s="3">
        <f>'8. Dept Hiring DATA'!J25</f>
        <v>3</v>
      </c>
      <c r="E10" s="3">
        <f>'8. Dept Hiring DATA'!K25</f>
        <v>1</v>
      </c>
    </row>
    <row r="13" spans="1:18" ht="100.8" x14ac:dyDescent="0.3">
      <c r="B13" s="33" t="str">
        <f>'7. Cand Bgnd DATA'!K16</f>
        <v>Reference Check RESULTS Timing</v>
      </c>
      <c r="C13" s="33" t="str">
        <f>'7. Cand Bgnd DATA'!L16</f>
        <v>Written Conditional Offer Timing</v>
      </c>
      <c r="D13" s="33" t="str">
        <f>'7. Cand Bgnd DATA'!M16</f>
        <v>Candidate Accepted Conditional Offer Timing</v>
      </c>
      <c r="E13" s="33" t="str">
        <f>'7. Cand Bgnd DATA'!N16</f>
        <v>Back Ground Check RESULTS Timing</v>
      </c>
      <c r="F13" s="33" t="str">
        <f>'7. Cand Bgnd DATA'!O16</f>
        <v>Live Scan Appointment Timing</v>
      </c>
      <c r="G13" s="33" t="str">
        <f>'7. Cand Bgnd DATA'!P16</f>
        <v>Live Scan RESULTS Timing</v>
      </c>
      <c r="H13" s="33" t="str">
        <f>'7. Cand Bgnd DATA'!Q16</f>
        <v>Pre Emp Medical Appointment Timing</v>
      </c>
      <c r="I13" s="33" t="str">
        <f>'7. Cand Bgnd DATA'!R16</f>
        <v>Pre Emp Medical RESULTS Timing</v>
      </c>
      <c r="J13" s="33" t="str">
        <f>'7. Cand Bgnd DATA'!S16</f>
        <v>Pre Employment Drug Screen Appointment Timing</v>
      </c>
      <c r="K13" s="33" t="str">
        <f>'7. Cand Bgnd DATA'!T16</f>
        <v>Pre Emp Drug Screen RESULTS  Timing</v>
      </c>
      <c r="L13" s="33" t="str">
        <f>'7. Cand Bgnd DATA'!U16</f>
        <v>LAW ENFORCEMENT Polygraph Appointment Timing</v>
      </c>
      <c r="M13" s="33" t="str">
        <f>'7. Cand Bgnd DATA'!V16</f>
        <v>LAW ENFORCEMENT Polygraph RESULTS Timing</v>
      </c>
      <c r="N13" s="33" t="str">
        <f>'7. Cand Bgnd DATA'!W16</f>
        <v>LAW ENFORCEMENT Psych Eval Appointment Timing</v>
      </c>
      <c r="O13" s="33" t="str">
        <f>'7. Cand Bgnd DATA'!X16</f>
        <v>LAW ENFORCEMENT Psych Eval RESULTS Timing</v>
      </c>
      <c r="P13" s="33" t="str">
        <f>'7. Cand Bgnd DATA'!Y16</f>
        <v>Final Offer Letter Timing</v>
      </c>
      <c r="Q13" s="33" t="str">
        <f>'7. Cand Bgnd DATA'!Z16</f>
        <v>Final Offer accepted Timing</v>
      </c>
      <c r="R13" s="33" t="str">
        <f>'7. Cand Bgnd DATA'!AA16</f>
        <v>Start Date Timing</v>
      </c>
    </row>
    <row r="14" spans="1:18" x14ac:dyDescent="0.3">
      <c r="A14" s="23" t="s">
        <v>507</v>
      </c>
      <c r="B14" s="25">
        <f>'7. Cand Bgnd DATA'!K17</f>
        <v>9.2857142857142865</v>
      </c>
      <c r="C14" s="25">
        <f>'7. Cand Bgnd DATA'!L17</f>
        <v>0.7857142857142857</v>
      </c>
      <c r="D14" s="25">
        <f>'7. Cand Bgnd DATA'!M17</f>
        <v>2.2857142857142856</v>
      </c>
      <c r="E14" s="25">
        <f>'7. Cand Bgnd DATA'!N17</f>
        <v>8.0714285714285712</v>
      </c>
      <c r="F14" s="25">
        <f>'7. Cand Bgnd DATA'!O17</f>
        <v>4.7142857142857144</v>
      </c>
      <c r="G14" s="25">
        <f>'7. Cand Bgnd DATA'!P17</f>
        <v>7.8571428571428568</v>
      </c>
      <c r="H14" s="25">
        <f>'7. Cand Bgnd DATA'!Q17</f>
        <v>4.5</v>
      </c>
      <c r="I14" s="25">
        <f>'7. Cand Bgnd DATA'!R17</f>
        <v>4.25</v>
      </c>
      <c r="J14" s="25">
        <f>'7. Cand Bgnd DATA'!S17</f>
        <v>4.4000000000000004</v>
      </c>
      <c r="K14" s="25">
        <f>'7. Cand Bgnd DATA'!T17</f>
        <v>4.333333333333333</v>
      </c>
      <c r="L14" s="25">
        <f>'7. Cand Bgnd DATA'!U17</f>
        <v>4.5999999999999996</v>
      </c>
      <c r="M14" s="25">
        <f>'7. Cand Bgnd DATA'!V17</f>
        <v>2.8</v>
      </c>
      <c r="N14" s="25">
        <f>'7. Cand Bgnd DATA'!W17</f>
        <v>5</v>
      </c>
      <c r="O14" s="25">
        <f>'7. Cand Bgnd DATA'!X17</f>
        <v>4.666666666666667</v>
      </c>
      <c r="P14" s="25">
        <f>'7. Cand Bgnd DATA'!Y17</f>
        <v>0.7857142857142857</v>
      </c>
      <c r="Q14" s="25">
        <f>'7. Cand Bgnd DATA'!Z17</f>
        <v>2.5</v>
      </c>
      <c r="R14" s="25">
        <f>'7. Cand Bgnd DATA'!AA17</f>
        <v>42.714285714285715</v>
      </c>
    </row>
    <row r="15" spans="1:18" x14ac:dyDescent="0.3">
      <c r="A15" s="23" t="s">
        <v>508</v>
      </c>
      <c r="B15" s="3">
        <f>'7. Cand Bgnd DATA'!K18</f>
        <v>14</v>
      </c>
      <c r="C15" s="3">
        <f>'7. Cand Bgnd DATA'!L18</f>
        <v>2</v>
      </c>
      <c r="D15" s="3">
        <f>'7. Cand Bgnd DATA'!M18</f>
        <v>5</v>
      </c>
      <c r="E15" s="3">
        <f>'7. Cand Bgnd DATA'!N18</f>
        <v>18</v>
      </c>
      <c r="F15" s="3">
        <f>'7. Cand Bgnd DATA'!O18</f>
        <v>7</v>
      </c>
      <c r="G15" s="3">
        <f>'7. Cand Bgnd DATA'!P18</f>
        <v>26</v>
      </c>
      <c r="H15" s="3">
        <f>'7. Cand Bgnd DATA'!Q18</f>
        <v>5</v>
      </c>
      <c r="I15" s="3">
        <f>'7. Cand Bgnd DATA'!R18</f>
        <v>6</v>
      </c>
      <c r="J15" s="3">
        <f>'7. Cand Bgnd DATA'!S18</f>
        <v>5</v>
      </c>
      <c r="K15" s="3">
        <f>'7. Cand Bgnd DATA'!T18</f>
        <v>8</v>
      </c>
      <c r="L15" s="3">
        <f>'7. Cand Bgnd DATA'!U18</f>
        <v>6</v>
      </c>
      <c r="M15" s="3">
        <f>'7. Cand Bgnd DATA'!V18</f>
        <v>4</v>
      </c>
      <c r="N15" s="3">
        <f>'7. Cand Bgnd DATA'!W18</f>
        <v>6</v>
      </c>
      <c r="O15" s="3">
        <f>'7. Cand Bgnd DATA'!X18</f>
        <v>6</v>
      </c>
      <c r="P15" s="3">
        <f>'7. Cand Bgnd DATA'!Y18</f>
        <v>1</v>
      </c>
      <c r="Q15" s="3">
        <f>'7. Cand Bgnd DATA'!Z18</f>
        <v>7</v>
      </c>
      <c r="R15" s="3">
        <f>'7. Cand Bgnd DATA'!AA18</f>
        <v>378</v>
      </c>
    </row>
    <row r="16" spans="1:18" x14ac:dyDescent="0.3">
      <c r="A16" s="23" t="s">
        <v>509</v>
      </c>
      <c r="B16" s="3">
        <f>'7. Cand Bgnd DATA'!K19</f>
        <v>3</v>
      </c>
      <c r="C16" s="3">
        <f>'7. Cand Bgnd DATA'!L19</f>
        <v>0</v>
      </c>
      <c r="D16" s="3">
        <f>'7. Cand Bgnd DATA'!M19</f>
        <v>1</v>
      </c>
      <c r="E16" s="3">
        <f>'7. Cand Bgnd DATA'!N19</f>
        <v>5</v>
      </c>
      <c r="F16" s="3">
        <f>'7. Cand Bgnd DATA'!O19</f>
        <v>2</v>
      </c>
      <c r="G16" s="3">
        <f>'7. Cand Bgnd DATA'!P19</f>
        <v>2</v>
      </c>
      <c r="H16" s="3">
        <f>'7. Cand Bgnd DATA'!Q19</f>
        <v>4</v>
      </c>
      <c r="I16" s="3">
        <f>'7. Cand Bgnd DATA'!R19</f>
        <v>3</v>
      </c>
      <c r="J16" s="3">
        <f>'7. Cand Bgnd DATA'!S19</f>
        <v>4</v>
      </c>
      <c r="K16" s="3">
        <f>'7. Cand Bgnd DATA'!T19</f>
        <v>2</v>
      </c>
      <c r="L16" s="3">
        <f>'7. Cand Bgnd DATA'!U19</f>
        <v>4</v>
      </c>
      <c r="M16" s="3">
        <f>'7. Cand Bgnd DATA'!V19</f>
        <v>1</v>
      </c>
      <c r="N16" s="3">
        <f>'7. Cand Bgnd DATA'!W19</f>
        <v>4</v>
      </c>
      <c r="O16" s="3">
        <f>'7. Cand Bgnd DATA'!X19</f>
        <v>4</v>
      </c>
      <c r="P16" s="3">
        <f>'7. Cand Bgnd DATA'!Y19</f>
        <v>0</v>
      </c>
      <c r="Q16" s="3">
        <f>'7. Cand Bgnd DATA'!Z19</f>
        <v>1</v>
      </c>
      <c r="R16" s="3">
        <f>'7. Cand Bgnd DATA'!AA19</f>
        <v>6</v>
      </c>
    </row>
    <row r="19" spans="1:9" x14ac:dyDescent="0.3">
      <c r="A19" s="29" t="s">
        <v>514</v>
      </c>
      <c r="D19" s="36" t="s">
        <v>559</v>
      </c>
      <c r="I19" s="26"/>
    </row>
    <row r="20" spans="1:9" x14ac:dyDescent="0.3">
      <c r="A20" s="3" t="s">
        <v>516</v>
      </c>
      <c r="B20" s="34">
        <v>100</v>
      </c>
      <c r="D20" s="42">
        <f>(B21/B20)*100</f>
        <v>7.0000000000000009</v>
      </c>
      <c r="I20" s="26"/>
    </row>
    <row r="21" spans="1:9" x14ac:dyDescent="0.3">
      <c r="A21" s="3" t="s">
        <v>517</v>
      </c>
      <c r="B21" s="34">
        <v>7</v>
      </c>
      <c r="I21" s="26"/>
    </row>
    <row r="22" spans="1:9" x14ac:dyDescent="0.3">
      <c r="A22" s="3" t="s">
        <v>551</v>
      </c>
      <c r="B22" s="34">
        <v>16</v>
      </c>
      <c r="I22" s="26"/>
    </row>
    <row r="23" spans="1:9" x14ac:dyDescent="0.3">
      <c r="A23" s="3" t="s">
        <v>511</v>
      </c>
      <c r="B23" s="34">
        <f>SUM('4. Recruitment'!A2:A18)</f>
        <v>17</v>
      </c>
      <c r="D23" s="36" t="s">
        <v>560</v>
      </c>
      <c r="I23" s="26"/>
    </row>
    <row r="24" spans="1:9" x14ac:dyDescent="0.3">
      <c r="A24" s="3" t="s">
        <v>513</v>
      </c>
      <c r="B24" s="34">
        <f>'4. Recruitment'!P21</f>
        <v>855</v>
      </c>
      <c r="D24" s="42">
        <f>(B22/B20)*100</f>
        <v>16</v>
      </c>
      <c r="I24" s="26"/>
    </row>
    <row r="25" spans="1:9" x14ac:dyDescent="0.3">
      <c r="A25" s="2" t="str">
        <f>'4. Recruitment'!O20</f>
        <v>Total # of Hits</v>
      </c>
      <c r="B25" s="34">
        <f>'4. Recruitment'!O21</f>
        <v>1136</v>
      </c>
      <c r="I25" s="26"/>
    </row>
    <row r="26" spans="1:9" x14ac:dyDescent="0.3">
      <c r="A26" s="2" t="str">
        <f>'4. Recruitment'!Q20</f>
        <v>Total # of Qualified Candidates</v>
      </c>
      <c r="B26" s="34">
        <f>'4. Recruitment'!Q21</f>
        <v>220</v>
      </c>
    </row>
    <row r="28" spans="1:9" x14ac:dyDescent="0.3">
      <c r="A28" s="23" t="s">
        <v>554</v>
      </c>
      <c r="B28" s="36" t="s">
        <v>555</v>
      </c>
    </row>
    <row r="29" spans="1:9" x14ac:dyDescent="0.3">
      <c r="A29" s="6" t="s">
        <v>439</v>
      </c>
      <c r="B29" s="5">
        <v>2</v>
      </c>
    </row>
    <row r="30" spans="1:9" x14ac:dyDescent="0.3">
      <c r="A30" s="16" t="s">
        <v>438</v>
      </c>
      <c r="B30" s="5">
        <v>5</v>
      </c>
    </row>
    <row r="31" spans="1:9" x14ac:dyDescent="0.3">
      <c r="A31" s="16" t="s">
        <v>438</v>
      </c>
      <c r="B31" s="5">
        <v>9</v>
      </c>
    </row>
    <row r="32" spans="1:9" x14ac:dyDescent="0.3">
      <c r="A32" s="16"/>
    </row>
    <row r="33" spans="1:6" x14ac:dyDescent="0.3">
      <c r="A33" s="23" t="s">
        <v>554</v>
      </c>
      <c r="B33" s="36" t="s">
        <v>555</v>
      </c>
      <c r="C33" s="36" t="s">
        <v>556</v>
      </c>
      <c r="D33" s="36" t="s">
        <v>557</v>
      </c>
      <c r="E33" s="36" t="s">
        <v>5</v>
      </c>
    </row>
    <row r="34" spans="1:6" x14ac:dyDescent="0.3">
      <c r="A34" s="6" t="s">
        <v>439</v>
      </c>
      <c r="B34" s="5">
        <v>2</v>
      </c>
      <c r="C34" s="38" t="s">
        <v>113</v>
      </c>
      <c r="D34" s="5" t="s">
        <v>151</v>
      </c>
      <c r="E34" s="5" t="s">
        <v>161</v>
      </c>
    </row>
    <row r="35" spans="1:6" ht="28.8" x14ac:dyDescent="0.3">
      <c r="A35" s="16" t="s">
        <v>438</v>
      </c>
      <c r="B35" s="5">
        <v>1</v>
      </c>
      <c r="C35" s="38" t="s">
        <v>58</v>
      </c>
      <c r="D35" s="5" t="s">
        <v>136</v>
      </c>
      <c r="E35" s="5" t="s">
        <v>136</v>
      </c>
    </row>
    <row r="36" spans="1:6" ht="28.8" x14ac:dyDescent="0.3">
      <c r="A36" s="16" t="s">
        <v>438</v>
      </c>
      <c r="B36" s="5">
        <v>1</v>
      </c>
      <c r="C36" s="38" t="s">
        <v>71</v>
      </c>
      <c r="D36" s="5" t="s">
        <v>146</v>
      </c>
      <c r="E36" s="5" t="s">
        <v>146</v>
      </c>
    </row>
    <row r="37" spans="1:6" x14ac:dyDescent="0.3">
      <c r="A37" s="16" t="s">
        <v>438</v>
      </c>
      <c r="B37" s="5">
        <v>1</v>
      </c>
      <c r="C37" s="38" t="s">
        <v>73</v>
      </c>
      <c r="D37" s="5" t="s">
        <v>151</v>
      </c>
      <c r="E37" s="5" t="s">
        <v>432</v>
      </c>
    </row>
    <row r="38" spans="1:6" x14ac:dyDescent="0.3">
      <c r="A38" s="16" t="s">
        <v>438</v>
      </c>
      <c r="B38" s="5">
        <v>1</v>
      </c>
      <c r="C38" s="38" t="s">
        <v>86</v>
      </c>
      <c r="D38" s="5" t="s">
        <v>431</v>
      </c>
      <c r="E38" s="5" t="s">
        <v>212</v>
      </c>
    </row>
    <row r="39" spans="1:6" x14ac:dyDescent="0.3">
      <c r="A39" s="16" t="s">
        <v>438</v>
      </c>
      <c r="B39" s="5">
        <v>1</v>
      </c>
      <c r="C39" s="39" t="s">
        <v>86</v>
      </c>
      <c r="D39" s="37" t="s">
        <v>431</v>
      </c>
      <c r="E39" s="37" t="s">
        <v>209</v>
      </c>
    </row>
    <row r="40" spans="1:6" x14ac:dyDescent="0.3">
      <c r="A40" s="6" t="s">
        <v>436</v>
      </c>
      <c r="B40" s="5">
        <v>9</v>
      </c>
      <c r="C40" s="38" t="s">
        <v>558</v>
      </c>
      <c r="D40" s="5" t="s">
        <v>558</v>
      </c>
      <c r="E40" s="5" t="s">
        <v>558</v>
      </c>
    </row>
    <row r="43" spans="1:6" ht="28.8" x14ac:dyDescent="0.3">
      <c r="A43" s="23" t="s">
        <v>545</v>
      </c>
      <c r="B43" s="35" t="s">
        <v>516</v>
      </c>
      <c r="C43" s="36" t="s">
        <v>553</v>
      </c>
      <c r="D43" s="35" t="s">
        <v>561</v>
      </c>
      <c r="E43" s="36" t="s">
        <v>546</v>
      </c>
      <c r="F43" s="36" t="s">
        <v>547</v>
      </c>
    </row>
    <row r="44" spans="1:6" x14ac:dyDescent="0.3">
      <c r="A44" s="3" t="s">
        <v>107</v>
      </c>
      <c r="B44" s="5">
        <v>9</v>
      </c>
      <c r="C44" s="5">
        <v>0</v>
      </c>
      <c r="D44" s="41">
        <f t="shared" ref="D44:D48" si="0">(C44/B44)*100</f>
        <v>0</v>
      </c>
      <c r="E44" s="5">
        <v>2</v>
      </c>
      <c r="F44" s="5">
        <v>1</v>
      </c>
    </row>
    <row r="45" spans="1:6" x14ac:dyDescent="0.3">
      <c r="A45" s="30" t="s">
        <v>110</v>
      </c>
      <c r="B45" s="5">
        <v>2</v>
      </c>
      <c r="C45" s="5">
        <v>0</v>
      </c>
      <c r="D45" s="41">
        <f t="shared" si="0"/>
        <v>0</v>
      </c>
      <c r="E45" s="5">
        <v>0</v>
      </c>
      <c r="F45" s="5">
        <v>0</v>
      </c>
    </row>
    <row r="46" spans="1:6" x14ac:dyDescent="0.3">
      <c r="A46" s="3" t="s">
        <v>115</v>
      </c>
      <c r="B46" s="5">
        <v>34</v>
      </c>
      <c r="C46" s="31">
        <v>1</v>
      </c>
      <c r="D46" s="41">
        <f t="shared" si="0"/>
        <v>2.9411764705882351</v>
      </c>
      <c r="E46" s="31">
        <v>2</v>
      </c>
      <c r="F46" s="5">
        <v>2</v>
      </c>
    </row>
    <row r="47" spans="1:6" x14ac:dyDescent="0.3">
      <c r="A47" s="3" t="s">
        <v>109</v>
      </c>
      <c r="B47" s="5">
        <v>11</v>
      </c>
      <c r="C47" s="5">
        <v>1</v>
      </c>
      <c r="D47" s="41">
        <f t="shared" si="0"/>
        <v>9.0909090909090917</v>
      </c>
      <c r="E47" s="5">
        <v>4</v>
      </c>
      <c r="F47" s="5">
        <v>3</v>
      </c>
    </row>
    <row r="48" spans="1:6" x14ac:dyDescent="0.3">
      <c r="A48" s="3" t="s">
        <v>113</v>
      </c>
      <c r="B48" s="5">
        <v>21</v>
      </c>
      <c r="C48" s="5">
        <v>4</v>
      </c>
      <c r="D48" s="41">
        <f t="shared" si="0"/>
        <v>19.047619047619047</v>
      </c>
      <c r="E48" s="5">
        <v>3</v>
      </c>
      <c r="F48" s="5">
        <v>5</v>
      </c>
    </row>
    <row r="49" spans="1:6" x14ac:dyDescent="0.3">
      <c r="A49" s="3" t="s">
        <v>114</v>
      </c>
      <c r="B49" s="5">
        <v>23</v>
      </c>
      <c r="C49" s="5">
        <v>1</v>
      </c>
      <c r="D49" s="41">
        <f>(C49/B49)*100</f>
        <v>4.3478260869565215</v>
      </c>
      <c r="E49" s="5">
        <v>6</v>
      </c>
      <c r="F49" s="5">
        <v>5</v>
      </c>
    </row>
    <row r="52" spans="1:6" ht="28.8" x14ac:dyDescent="0.3">
      <c r="A52" s="29" t="s">
        <v>548</v>
      </c>
      <c r="B52" s="35" t="s">
        <v>516</v>
      </c>
      <c r="C52" s="36" t="s">
        <v>553</v>
      </c>
      <c r="D52" s="35" t="s">
        <v>562</v>
      </c>
      <c r="E52" s="36" t="s">
        <v>546</v>
      </c>
      <c r="F52" s="36" t="s">
        <v>547</v>
      </c>
    </row>
    <row r="53" spans="1:6" x14ac:dyDescent="0.3">
      <c r="A53" s="3" t="s">
        <v>55</v>
      </c>
      <c r="B53" s="5">
        <v>4</v>
      </c>
      <c r="C53" s="5">
        <v>0</v>
      </c>
      <c r="D53" s="41">
        <f>(C53/B53)*100</f>
        <v>0</v>
      </c>
      <c r="E53" s="5">
        <v>0</v>
      </c>
      <c r="F53" s="5">
        <v>0</v>
      </c>
    </row>
    <row r="54" spans="1:6" x14ac:dyDescent="0.3">
      <c r="A54" s="3" t="s">
        <v>67</v>
      </c>
      <c r="B54" s="5">
        <v>2</v>
      </c>
      <c r="C54" s="5">
        <v>0</v>
      </c>
      <c r="D54" s="41">
        <f t="shared" ref="D54:D60" si="1">(C54/B54)*100</f>
        <v>0</v>
      </c>
      <c r="E54" s="5">
        <v>1</v>
      </c>
      <c r="F54" s="5">
        <v>0</v>
      </c>
    </row>
    <row r="55" spans="1:6" x14ac:dyDescent="0.3">
      <c r="A55" s="3" t="s">
        <v>58</v>
      </c>
      <c r="B55" s="5">
        <v>6</v>
      </c>
      <c r="C55" s="31">
        <v>0</v>
      </c>
      <c r="D55" s="41">
        <f t="shared" si="1"/>
        <v>0</v>
      </c>
      <c r="E55" s="5">
        <v>2</v>
      </c>
      <c r="F55" s="5">
        <v>2</v>
      </c>
    </row>
    <row r="56" spans="1:6" x14ac:dyDescent="0.3">
      <c r="A56" s="3" t="s">
        <v>65</v>
      </c>
      <c r="B56" s="5">
        <v>5</v>
      </c>
      <c r="C56" s="5">
        <v>0</v>
      </c>
      <c r="D56" s="41">
        <f t="shared" si="1"/>
        <v>0</v>
      </c>
      <c r="E56" s="5">
        <v>0</v>
      </c>
      <c r="F56" s="5">
        <v>0</v>
      </c>
    </row>
    <row r="57" spans="1:6" x14ac:dyDescent="0.3">
      <c r="A57" s="3" t="s">
        <v>71</v>
      </c>
      <c r="B57" s="5">
        <v>2</v>
      </c>
      <c r="C57" s="5">
        <v>0</v>
      </c>
      <c r="D57" s="41">
        <f t="shared" si="1"/>
        <v>0</v>
      </c>
      <c r="E57" s="5">
        <v>1</v>
      </c>
      <c r="F57" s="5">
        <v>1</v>
      </c>
    </row>
    <row r="58" spans="1:6" x14ac:dyDescent="0.3">
      <c r="A58" s="3" t="s">
        <v>73</v>
      </c>
      <c r="B58" s="5">
        <v>32</v>
      </c>
      <c r="C58" s="5">
        <v>5</v>
      </c>
      <c r="D58" s="41">
        <f t="shared" si="1"/>
        <v>15.625</v>
      </c>
      <c r="E58" s="5">
        <v>7</v>
      </c>
      <c r="F58" s="5">
        <v>7</v>
      </c>
    </row>
    <row r="59" spans="1:6" x14ac:dyDescent="0.3">
      <c r="A59" s="3" t="s">
        <v>86</v>
      </c>
      <c r="B59" s="5">
        <v>45</v>
      </c>
      <c r="C59" s="5">
        <v>2</v>
      </c>
      <c r="D59" s="41">
        <f t="shared" si="1"/>
        <v>4.4444444444444446</v>
      </c>
      <c r="E59" s="5">
        <v>6</v>
      </c>
      <c r="F59" s="5">
        <v>6</v>
      </c>
    </row>
    <row r="60" spans="1:6" x14ac:dyDescent="0.3">
      <c r="A60" s="3" t="s">
        <v>82</v>
      </c>
      <c r="B60" s="5">
        <v>4</v>
      </c>
      <c r="C60" s="5">
        <v>0</v>
      </c>
      <c r="D60" s="41">
        <f t="shared" si="1"/>
        <v>0</v>
      </c>
      <c r="E60" s="5">
        <v>0</v>
      </c>
      <c r="F60" s="5">
        <v>0</v>
      </c>
    </row>
    <row r="61" spans="1:6" x14ac:dyDescent="0.3">
      <c r="C61" t="s">
        <v>435</v>
      </c>
    </row>
    <row r="64" spans="1:6" ht="28.8" x14ac:dyDescent="0.3">
      <c r="A64" s="29" t="s">
        <v>549</v>
      </c>
      <c r="B64" s="35" t="s">
        <v>516</v>
      </c>
      <c r="C64" s="36" t="s">
        <v>553</v>
      </c>
      <c r="D64" s="36" t="s">
        <v>546</v>
      </c>
      <c r="E64" s="36" t="s">
        <v>547</v>
      </c>
    </row>
    <row r="65" spans="1:5" x14ac:dyDescent="0.3">
      <c r="A65" s="2" t="s">
        <v>525</v>
      </c>
      <c r="B65" s="5">
        <v>1</v>
      </c>
      <c r="C65" s="5">
        <v>0</v>
      </c>
      <c r="D65" s="5">
        <v>0</v>
      </c>
      <c r="E65" s="5">
        <v>0</v>
      </c>
    </row>
    <row r="66" spans="1:5" x14ac:dyDescent="0.3">
      <c r="A66" s="2" t="s">
        <v>522</v>
      </c>
      <c r="B66" s="5">
        <v>10</v>
      </c>
      <c r="C66" s="5">
        <v>0</v>
      </c>
      <c r="D66" s="5">
        <v>2</v>
      </c>
      <c r="E66" s="5">
        <v>1</v>
      </c>
    </row>
    <row r="67" spans="1:5" x14ac:dyDescent="0.3">
      <c r="A67" s="2" t="s">
        <v>524</v>
      </c>
      <c r="B67" s="5">
        <v>1</v>
      </c>
      <c r="C67" s="5">
        <v>0</v>
      </c>
      <c r="D67" s="5">
        <v>0</v>
      </c>
      <c r="E67" s="5">
        <v>0</v>
      </c>
    </row>
    <row r="68" spans="1:5" ht="28.8" x14ac:dyDescent="0.3">
      <c r="A68" s="2" t="s">
        <v>523</v>
      </c>
      <c r="B68" s="5">
        <v>5</v>
      </c>
      <c r="C68" s="31">
        <v>0</v>
      </c>
      <c r="D68" s="5">
        <v>1</v>
      </c>
      <c r="E68" s="5">
        <v>1</v>
      </c>
    </row>
    <row r="69" spans="1:5" x14ac:dyDescent="0.3">
      <c r="A69" s="2" t="s">
        <v>521</v>
      </c>
      <c r="B69" s="5">
        <v>4</v>
      </c>
      <c r="C69" s="5">
        <v>0</v>
      </c>
      <c r="D69" s="5">
        <v>0</v>
      </c>
      <c r="E69" s="5"/>
    </row>
    <row r="70" spans="1:5" x14ac:dyDescent="0.3">
      <c r="A70" s="2" t="s">
        <v>529</v>
      </c>
      <c r="B70" s="5">
        <v>1</v>
      </c>
      <c r="C70" s="5">
        <v>0</v>
      </c>
      <c r="D70" s="5">
        <v>1</v>
      </c>
      <c r="E70" s="5">
        <v>1</v>
      </c>
    </row>
    <row r="71" spans="1:5" x14ac:dyDescent="0.3">
      <c r="A71" s="2" t="s">
        <v>518</v>
      </c>
      <c r="B71" s="5">
        <v>31</v>
      </c>
      <c r="C71" s="5">
        <v>5</v>
      </c>
      <c r="D71" s="5">
        <v>7</v>
      </c>
      <c r="E71" s="5">
        <v>7</v>
      </c>
    </row>
    <row r="72" spans="1:5" x14ac:dyDescent="0.3">
      <c r="A72" s="2" t="s">
        <v>520</v>
      </c>
      <c r="B72" s="5">
        <v>44</v>
      </c>
      <c r="C72" s="5">
        <v>2</v>
      </c>
      <c r="D72" s="5">
        <v>6</v>
      </c>
      <c r="E72" s="5">
        <v>6</v>
      </c>
    </row>
    <row r="73" spans="1:5" x14ac:dyDescent="0.3">
      <c r="A73" s="2" t="s">
        <v>519</v>
      </c>
      <c r="B73" s="5">
        <v>3</v>
      </c>
      <c r="C73" s="5">
        <v>0</v>
      </c>
      <c r="D73" s="5">
        <v>0</v>
      </c>
      <c r="E73" s="5">
        <v>0</v>
      </c>
    </row>
    <row r="74" spans="1:5" x14ac:dyDescent="0.3">
      <c r="D74" t="s">
        <v>435</v>
      </c>
    </row>
    <row r="76" spans="1:5" ht="28.8" x14ac:dyDescent="0.3">
      <c r="A76" s="29" t="s">
        <v>550</v>
      </c>
      <c r="B76" s="35" t="s">
        <v>516</v>
      </c>
      <c r="C76" s="36" t="s">
        <v>553</v>
      </c>
      <c r="D76" s="36" t="s">
        <v>546</v>
      </c>
      <c r="E76" s="36" t="s">
        <v>547</v>
      </c>
    </row>
    <row r="77" spans="1:5" x14ac:dyDescent="0.3">
      <c r="A77" s="2" t="s">
        <v>525</v>
      </c>
      <c r="B77" s="5">
        <v>1</v>
      </c>
      <c r="C77" s="5">
        <v>0</v>
      </c>
      <c r="D77" s="5">
        <v>0</v>
      </c>
      <c r="E77" s="5">
        <v>0</v>
      </c>
    </row>
    <row r="78" spans="1:5" x14ac:dyDescent="0.3">
      <c r="A78" s="2" t="s">
        <v>522</v>
      </c>
      <c r="B78" s="5">
        <v>9</v>
      </c>
      <c r="C78" s="5">
        <v>0</v>
      </c>
      <c r="D78" s="5">
        <v>2</v>
      </c>
      <c r="E78" s="5">
        <v>1</v>
      </c>
    </row>
    <row r="79" spans="1:5" x14ac:dyDescent="0.3">
      <c r="A79" s="2" t="s">
        <v>526</v>
      </c>
      <c r="B79" s="5">
        <v>1</v>
      </c>
      <c r="C79" s="5">
        <v>0</v>
      </c>
      <c r="D79" s="5">
        <v>0</v>
      </c>
      <c r="E79" s="5">
        <v>0</v>
      </c>
    </row>
    <row r="80" spans="1:5" x14ac:dyDescent="0.3">
      <c r="A80" s="2" t="s">
        <v>524</v>
      </c>
      <c r="B80" s="5">
        <v>1</v>
      </c>
      <c r="C80" s="5">
        <v>0</v>
      </c>
      <c r="D80" s="5">
        <v>0</v>
      </c>
      <c r="E80" s="5">
        <v>0</v>
      </c>
    </row>
    <row r="81" spans="1:5" ht="28.8" x14ac:dyDescent="0.3">
      <c r="A81" s="2" t="s">
        <v>523</v>
      </c>
      <c r="B81" s="5">
        <v>5</v>
      </c>
      <c r="C81" s="5">
        <v>0</v>
      </c>
      <c r="D81" s="5">
        <v>1</v>
      </c>
      <c r="E81" s="5">
        <v>1</v>
      </c>
    </row>
    <row r="82" spans="1:5" x14ac:dyDescent="0.3">
      <c r="A82" s="2" t="s">
        <v>521</v>
      </c>
      <c r="B82" s="5">
        <v>2</v>
      </c>
      <c r="C82" s="5">
        <v>0</v>
      </c>
      <c r="D82" s="5">
        <v>0</v>
      </c>
      <c r="E82" s="5">
        <v>0</v>
      </c>
    </row>
    <row r="83" spans="1:5" ht="13.8" customHeight="1" x14ac:dyDescent="0.3">
      <c r="A83" s="2" t="s">
        <v>528</v>
      </c>
      <c r="B83" s="5">
        <v>2</v>
      </c>
      <c r="C83" s="5">
        <v>0</v>
      </c>
      <c r="D83" s="5">
        <v>0</v>
      </c>
      <c r="E83" s="5">
        <v>0</v>
      </c>
    </row>
    <row r="84" spans="1:5" x14ac:dyDescent="0.3">
      <c r="A84" s="32" t="s">
        <v>529</v>
      </c>
      <c r="B84" s="5">
        <v>1</v>
      </c>
      <c r="C84" s="5">
        <v>0</v>
      </c>
      <c r="D84" s="5">
        <v>1</v>
      </c>
      <c r="E84" s="5">
        <v>1</v>
      </c>
    </row>
    <row r="85" spans="1:5" x14ac:dyDescent="0.3">
      <c r="A85" s="32" t="s">
        <v>530</v>
      </c>
      <c r="B85" s="5">
        <v>4</v>
      </c>
      <c r="C85" s="5">
        <v>0</v>
      </c>
      <c r="D85" s="5">
        <v>0</v>
      </c>
      <c r="E85" s="5">
        <v>0</v>
      </c>
    </row>
    <row r="86" spans="1:5" x14ac:dyDescent="0.3">
      <c r="A86" s="32" t="s">
        <v>531</v>
      </c>
      <c r="B86" s="5">
        <v>4</v>
      </c>
      <c r="C86" s="5">
        <v>0</v>
      </c>
      <c r="D86" s="5">
        <v>0</v>
      </c>
      <c r="E86" s="5">
        <v>0</v>
      </c>
    </row>
    <row r="87" spans="1:5" x14ac:dyDescent="0.3">
      <c r="A87" s="32" t="s">
        <v>532</v>
      </c>
      <c r="B87" s="5">
        <v>5</v>
      </c>
      <c r="C87" s="5">
        <v>1</v>
      </c>
      <c r="D87" s="5">
        <v>2</v>
      </c>
      <c r="E87" s="5">
        <v>3</v>
      </c>
    </row>
    <row r="88" spans="1:5" x14ac:dyDescent="0.3">
      <c r="A88" s="32" t="s">
        <v>533</v>
      </c>
      <c r="B88" s="5">
        <v>4</v>
      </c>
      <c r="C88" s="5">
        <v>0</v>
      </c>
      <c r="D88" s="5">
        <v>0</v>
      </c>
      <c r="E88" s="5">
        <v>0</v>
      </c>
    </row>
    <row r="89" spans="1:5" x14ac:dyDescent="0.3">
      <c r="A89" s="32" t="s">
        <v>535</v>
      </c>
      <c r="B89" s="5">
        <v>4</v>
      </c>
      <c r="C89" s="5">
        <v>2</v>
      </c>
      <c r="D89" s="5">
        <v>1</v>
      </c>
      <c r="E89" s="5">
        <v>2</v>
      </c>
    </row>
    <row r="90" spans="1:5" x14ac:dyDescent="0.3">
      <c r="A90" s="32" t="s">
        <v>534</v>
      </c>
      <c r="B90" s="5">
        <v>8</v>
      </c>
      <c r="C90" s="5">
        <v>2</v>
      </c>
      <c r="D90" s="5">
        <v>2</v>
      </c>
      <c r="E90" s="5">
        <v>2</v>
      </c>
    </row>
    <row r="91" spans="1:5" x14ac:dyDescent="0.3">
      <c r="A91" s="32" t="s">
        <v>552</v>
      </c>
      <c r="B91" s="5">
        <v>2</v>
      </c>
      <c r="C91" s="5">
        <v>0</v>
      </c>
      <c r="D91" s="5">
        <v>2</v>
      </c>
      <c r="E91" s="5">
        <v>0</v>
      </c>
    </row>
    <row r="92" spans="1:5" x14ac:dyDescent="0.3">
      <c r="A92" s="32" t="s">
        <v>537</v>
      </c>
      <c r="B92" s="5">
        <v>6</v>
      </c>
      <c r="C92" s="5">
        <v>1</v>
      </c>
      <c r="D92" s="5">
        <v>2</v>
      </c>
      <c r="E92" s="5">
        <v>2</v>
      </c>
    </row>
    <row r="93" spans="1:5" x14ac:dyDescent="0.3">
      <c r="A93" s="32" t="s">
        <v>536</v>
      </c>
      <c r="B93" s="5">
        <v>3</v>
      </c>
      <c r="C93" s="5">
        <v>0</v>
      </c>
      <c r="D93" s="5">
        <v>1</v>
      </c>
      <c r="E93" s="5">
        <v>1</v>
      </c>
    </row>
    <row r="94" spans="1:5" x14ac:dyDescent="0.3">
      <c r="A94" s="32" t="s">
        <v>538</v>
      </c>
      <c r="B94" s="5">
        <v>10</v>
      </c>
      <c r="C94" s="5">
        <v>1</v>
      </c>
      <c r="D94" s="5">
        <v>2</v>
      </c>
      <c r="E94" s="5">
        <v>2</v>
      </c>
    </row>
    <row r="95" spans="1:5" x14ac:dyDescent="0.3">
      <c r="A95" s="32" t="s">
        <v>539</v>
      </c>
      <c r="B95" s="5">
        <v>4</v>
      </c>
      <c r="C95" s="5">
        <v>0</v>
      </c>
      <c r="D95" s="5">
        <v>1</v>
      </c>
      <c r="E95" s="5">
        <v>1</v>
      </c>
    </row>
    <row r="96" spans="1:5" ht="28.8" x14ac:dyDescent="0.3">
      <c r="A96" s="32" t="s">
        <v>540</v>
      </c>
      <c r="B96" s="5">
        <v>4</v>
      </c>
      <c r="C96" s="5">
        <v>0</v>
      </c>
      <c r="D96" s="5">
        <v>0</v>
      </c>
      <c r="E96" s="5">
        <v>0</v>
      </c>
    </row>
    <row r="97" spans="1:7" ht="28.8" x14ac:dyDescent="0.3">
      <c r="A97" s="32" t="s">
        <v>541</v>
      </c>
      <c r="B97" s="5">
        <v>5</v>
      </c>
      <c r="C97" s="5">
        <v>0</v>
      </c>
      <c r="D97" s="5">
        <v>0</v>
      </c>
      <c r="E97" s="5">
        <v>0</v>
      </c>
    </row>
    <row r="98" spans="1:7" ht="28.8" x14ac:dyDescent="0.3">
      <c r="A98" s="32" t="s">
        <v>542</v>
      </c>
      <c r="B98" s="5">
        <v>8</v>
      </c>
      <c r="C98" s="5">
        <v>0</v>
      </c>
      <c r="D98" s="5">
        <v>0</v>
      </c>
      <c r="E98" s="5">
        <v>0</v>
      </c>
    </row>
    <row r="99" spans="1:7" ht="19.2" customHeight="1" x14ac:dyDescent="0.3">
      <c r="A99" s="32" t="s">
        <v>543</v>
      </c>
      <c r="B99" s="5">
        <v>4</v>
      </c>
      <c r="C99" s="5">
        <v>0</v>
      </c>
      <c r="D99" s="5">
        <v>0</v>
      </c>
      <c r="E99" s="5">
        <v>0</v>
      </c>
    </row>
    <row r="100" spans="1:7" x14ac:dyDescent="0.3">
      <c r="A100" s="2" t="s">
        <v>544</v>
      </c>
      <c r="B100" s="5">
        <v>2</v>
      </c>
      <c r="C100" s="5">
        <v>0</v>
      </c>
      <c r="D100" s="5">
        <v>0</v>
      </c>
      <c r="E100" s="5">
        <v>0</v>
      </c>
    </row>
    <row r="101" spans="1:7" x14ac:dyDescent="0.3">
      <c r="A101" s="2" t="s">
        <v>519</v>
      </c>
      <c r="B101" s="5">
        <v>1</v>
      </c>
      <c r="C101" s="5">
        <v>0</v>
      </c>
      <c r="D101" s="5">
        <v>0</v>
      </c>
      <c r="E101" s="5">
        <v>0</v>
      </c>
    </row>
    <row r="102" spans="1:7" x14ac:dyDescent="0.3">
      <c r="B102" t="s">
        <v>435</v>
      </c>
      <c r="C102" t="s">
        <v>435</v>
      </c>
      <c r="D102" t="s">
        <v>435</v>
      </c>
      <c r="E102" t="s">
        <v>435</v>
      </c>
      <c r="F102" t="s">
        <v>435</v>
      </c>
      <c r="G102" t="s">
        <v>435</v>
      </c>
    </row>
  </sheetData>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C0AD2-7539-42FC-B626-CF5A58613DF9}">
  <dimension ref="B2:F3"/>
  <sheetViews>
    <sheetView workbookViewId="0">
      <selection activeCell="D28" sqref="D28"/>
    </sheetView>
  </sheetViews>
  <sheetFormatPr defaultRowHeight="14.4" x14ac:dyDescent="0.3"/>
  <cols>
    <col min="2" max="2" width="23.6640625" customWidth="1"/>
    <col min="4" max="4" width="24.77734375" customWidth="1"/>
    <col min="6" max="6" width="28" customWidth="1"/>
  </cols>
  <sheetData>
    <row r="2" spans="2:6" ht="18" x14ac:dyDescent="0.35">
      <c r="B2" s="43" t="str">
        <f>'10. 2024 Data for Images'!D19</f>
        <v>City Vacancy % Rate</v>
      </c>
      <c r="C2" s="44"/>
      <c r="D2" s="43" t="str">
        <f>'10. 2024 Data for Images'!D23</f>
        <v>City Turnover % Rate</v>
      </c>
      <c r="E2" s="44"/>
      <c r="F2" s="45" t="str">
        <f>'10. 2024 Data for Images'!I1</f>
        <v>City Average Days to Hire</v>
      </c>
    </row>
    <row r="3" spans="2:6" ht="18" x14ac:dyDescent="0.35">
      <c r="B3" s="46">
        <f>'10. 2024 Data for Images'!D20</f>
        <v>7.0000000000000009</v>
      </c>
      <c r="C3" s="44"/>
      <c r="D3" s="46">
        <f>'10. 2024 Data for Images'!D24</f>
        <v>16</v>
      </c>
      <c r="E3" s="44"/>
      <c r="F3" s="47">
        <f>'10. 2024 Data for Images'!I2</f>
        <v>194.64915966386556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64933-5E5C-4999-995F-8DE0B56CD728}">
  <dimension ref="B1:P154"/>
  <sheetViews>
    <sheetView topLeftCell="B1" zoomScale="80" zoomScaleNormal="80" workbookViewId="0">
      <selection activeCell="I8" sqref="I8"/>
    </sheetView>
  </sheetViews>
  <sheetFormatPr defaultRowHeight="14.4" x14ac:dyDescent="0.3"/>
  <cols>
    <col min="2" max="2" width="32.44140625" customWidth="1"/>
    <col min="3" max="3" width="56" bestFit="1" customWidth="1"/>
    <col min="4" max="4" width="8.88671875" style="4"/>
    <col min="6" max="6" width="13.33203125" customWidth="1"/>
    <col min="7" max="7" width="21.77734375" customWidth="1"/>
    <col min="8" max="8" width="18.77734375" bestFit="1" customWidth="1"/>
    <col min="9" max="9" width="15.5546875" bestFit="1" customWidth="1"/>
    <col min="10" max="10" width="13.44140625" style="7" bestFit="1" customWidth="1"/>
    <col min="11" max="11" width="17.77734375" bestFit="1" customWidth="1"/>
    <col min="12" max="12" width="17.44140625" style="7" customWidth="1"/>
    <col min="13" max="13" width="10.33203125" bestFit="1" customWidth="1"/>
    <col min="14" max="14" width="10.33203125" style="14" bestFit="1" customWidth="1"/>
    <col min="15" max="15" width="8.88671875" style="4"/>
  </cols>
  <sheetData>
    <row r="1" spans="2:16" ht="43.2" x14ac:dyDescent="0.3">
      <c r="B1" s="10" t="s">
        <v>3</v>
      </c>
      <c r="C1" s="11" t="s">
        <v>54</v>
      </c>
      <c r="D1" s="12" t="s">
        <v>41</v>
      </c>
      <c r="E1" s="10" t="s">
        <v>36</v>
      </c>
      <c r="F1" s="10" t="s">
        <v>34</v>
      </c>
      <c r="G1" s="10" t="s">
        <v>7</v>
      </c>
      <c r="H1" s="10" t="s">
        <v>6</v>
      </c>
      <c r="I1" s="10" t="s">
        <v>5</v>
      </c>
      <c r="J1" s="13" t="s">
        <v>0</v>
      </c>
      <c r="K1" s="10" t="s">
        <v>1</v>
      </c>
      <c r="L1" s="13" t="s">
        <v>434</v>
      </c>
      <c r="M1" s="10" t="s">
        <v>35</v>
      </c>
      <c r="N1" s="12" t="s">
        <v>37</v>
      </c>
      <c r="O1" s="12" t="s">
        <v>40</v>
      </c>
      <c r="P1" s="10" t="s">
        <v>42</v>
      </c>
    </row>
    <row r="2" spans="2:16" x14ac:dyDescent="0.3">
      <c r="B2" s="3" t="s">
        <v>73</v>
      </c>
      <c r="C2" s="3" t="s">
        <v>77</v>
      </c>
      <c r="D2" s="5">
        <v>1</v>
      </c>
      <c r="E2" s="3">
        <v>551513</v>
      </c>
      <c r="F2" s="3" t="s">
        <v>113</v>
      </c>
      <c r="G2" s="3" t="s">
        <v>125</v>
      </c>
      <c r="H2" s="6" t="s">
        <v>151</v>
      </c>
      <c r="I2" s="6" t="s">
        <v>432</v>
      </c>
      <c r="J2" s="6" t="s">
        <v>279</v>
      </c>
      <c r="K2" s="6" t="s">
        <v>361</v>
      </c>
      <c r="L2" s="6" t="s">
        <v>186</v>
      </c>
      <c r="M2" s="9">
        <v>44652</v>
      </c>
      <c r="N2" s="19">
        <v>45444</v>
      </c>
      <c r="O2" s="5">
        <v>0</v>
      </c>
      <c r="P2" s="3">
        <f t="shared" ref="P2:P33" si="0">D2*O2</f>
        <v>0</v>
      </c>
    </row>
    <row r="3" spans="2:16" x14ac:dyDescent="0.3">
      <c r="B3" s="3" t="s">
        <v>73</v>
      </c>
      <c r="C3" s="3" t="s">
        <v>76</v>
      </c>
      <c r="D3" s="5">
        <v>1</v>
      </c>
      <c r="E3" s="3">
        <v>551005</v>
      </c>
      <c r="F3" s="3" t="s">
        <v>113</v>
      </c>
      <c r="G3" s="3" t="s">
        <v>125</v>
      </c>
      <c r="H3" s="6" t="s">
        <v>151</v>
      </c>
      <c r="I3" s="6" t="s">
        <v>352</v>
      </c>
      <c r="J3" s="6" t="s">
        <v>261</v>
      </c>
      <c r="K3" s="6" t="s">
        <v>356</v>
      </c>
      <c r="L3" s="6" t="s">
        <v>164</v>
      </c>
      <c r="M3" s="9">
        <v>42503</v>
      </c>
      <c r="N3" s="15" t="s">
        <v>437</v>
      </c>
      <c r="O3" s="5">
        <v>0</v>
      </c>
      <c r="P3" s="3">
        <f t="shared" si="0"/>
        <v>0</v>
      </c>
    </row>
    <row r="4" spans="2:16" x14ac:dyDescent="0.3">
      <c r="B4" s="3" t="s">
        <v>73</v>
      </c>
      <c r="C4" s="3" t="s">
        <v>77</v>
      </c>
      <c r="D4" s="5">
        <v>1</v>
      </c>
      <c r="E4" s="3">
        <v>551501</v>
      </c>
      <c r="F4" s="3" t="s">
        <v>113</v>
      </c>
      <c r="G4" s="3" t="s">
        <v>125</v>
      </c>
      <c r="H4" s="6" t="s">
        <v>151</v>
      </c>
      <c r="I4" s="6" t="s">
        <v>161</v>
      </c>
      <c r="J4" s="6" t="s">
        <v>262</v>
      </c>
      <c r="K4" s="6" t="s">
        <v>357</v>
      </c>
      <c r="L4" s="6" t="s">
        <v>165</v>
      </c>
      <c r="M4" s="9">
        <v>45529</v>
      </c>
      <c r="N4" s="19">
        <v>45656</v>
      </c>
      <c r="O4" s="5">
        <v>0</v>
      </c>
      <c r="P4" s="3">
        <f t="shared" si="0"/>
        <v>0</v>
      </c>
    </row>
    <row r="5" spans="2:16" x14ac:dyDescent="0.3">
      <c r="B5" s="3" t="s">
        <v>73</v>
      </c>
      <c r="C5" s="3" t="s">
        <v>77</v>
      </c>
      <c r="D5" s="5">
        <v>1</v>
      </c>
      <c r="E5" s="3">
        <v>551502</v>
      </c>
      <c r="F5" s="3" t="s">
        <v>113</v>
      </c>
      <c r="G5" s="3" t="s">
        <v>125</v>
      </c>
      <c r="H5" s="6" t="s">
        <v>151</v>
      </c>
      <c r="I5" s="6" t="s">
        <v>161</v>
      </c>
      <c r="J5" s="6" t="s">
        <v>263</v>
      </c>
      <c r="K5" s="6" t="s">
        <v>358</v>
      </c>
      <c r="L5" s="6" t="s">
        <v>166</v>
      </c>
      <c r="M5" s="9">
        <v>44949</v>
      </c>
      <c r="N5" s="19">
        <v>45627</v>
      </c>
      <c r="O5" s="5">
        <v>0</v>
      </c>
      <c r="P5" s="3">
        <f t="shared" si="0"/>
        <v>0</v>
      </c>
    </row>
    <row r="6" spans="2:16" x14ac:dyDescent="0.3">
      <c r="B6" s="3" t="s">
        <v>73</v>
      </c>
      <c r="C6" s="3" t="s">
        <v>79</v>
      </c>
      <c r="D6" s="5">
        <v>1</v>
      </c>
      <c r="E6" s="3">
        <v>553001</v>
      </c>
      <c r="F6" s="3" t="s">
        <v>114</v>
      </c>
      <c r="G6" s="3" t="s">
        <v>126</v>
      </c>
      <c r="H6" s="6" t="s">
        <v>151</v>
      </c>
      <c r="I6" s="6" t="s">
        <v>352</v>
      </c>
      <c r="J6" s="6" t="s">
        <v>285</v>
      </c>
      <c r="K6" s="6" t="s">
        <v>368</v>
      </c>
      <c r="L6" s="6" t="s">
        <v>154</v>
      </c>
      <c r="M6" s="9">
        <v>43261</v>
      </c>
      <c r="N6" s="19">
        <v>45597</v>
      </c>
      <c r="O6" s="5">
        <v>0</v>
      </c>
      <c r="P6" s="3">
        <f t="shared" si="0"/>
        <v>0</v>
      </c>
    </row>
    <row r="7" spans="2:16" x14ac:dyDescent="0.3">
      <c r="B7" s="3" t="s">
        <v>86</v>
      </c>
      <c r="C7" s="3" t="s">
        <v>88</v>
      </c>
      <c r="D7" s="5">
        <v>1</v>
      </c>
      <c r="E7" s="3">
        <v>771502</v>
      </c>
      <c r="F7" s="3" t="s">
        <v>109</v>
      </c>
      <c r="G7" s="3" t="s">
        <v>130</v>
      </c>
      <c r="H7" s="6" t="s">
        <v>431</v>
      </c>
      <c r="I7" s="6" t="s">
        <v>431</v>
      </c>
      <c r="J7" s="6" t="s">
        <v>299</v>
      </c>
      <c r="K7" s="6" t="s">
        <v>379</v>
      </c>
      <c r="L7" s="6" t="s">
        <v>192</v>
      </c>
      <c r="M7" s="9">
        <v>42229</v>
      </c>
      <c r="N7" s="19">
        <v>45505</v>
      </c>
      <c r="O7" s="5">
        <v>0</v>
      </c>
      <c r="P7" s="3">
        <f t="shared" si="0"/>
        <v>0</v>
      </c>
    </row>
    <row r="8" spans="2:16" x14ac:dyDescent="0.3">
      <c r="B8" s="3" t="s">
        <v>86</v>
      </c>
      <c r="C8" s="3" t="s">
        <v>90</v>
      </c>
      <c r="D8" s="5">
        <v>1</v>
      </c>
      <c r="E8" s="3">
        <v>772002</v>
      </c>
      <c r="F8" s="3" t="s">
        <v>115</v>
      </c>
      <c r="G8" s="3" t="s">
        <v>130</v>
      </c>
      <c r="H8" s="3" t="s">
        <v>431</v>
      </c>
      <c r="I8" s="6" t="s">
        <v>212</v>
      </c>
      <c r="J8" s="6" t="s">
        <v>302</v>
      </c>
      <c r="K8" s="6" t="s">
        <v>380</v>
      </c>
      <c r="L8" s="6" t="s">
        <v>198</v>
      </c>
      <c r="M8" s="9">
        <v>42891</v>
      </c>
      <c r="N8" s="19">
        <v>45506</v>
      </c>
      <c r="O8" s="5">
        <v>0</v>
      </c>
      <c r="P8" s="3">
        <f t="shared" si="0"/>
        <v>0</v>
      </c>
    </row>
    <row r="9" spans="2:16" x14ac:dyDescent="0.3">
      <c r="B9" s="3" t="s">
        <v>58</v>
      </c>
      <c r="C9" s="3" t="s">
        <v>64</v>
      </c>
      <c r="D9" s="5">
        <v>1</v>
      </c>
      <c r="E9" s="3">
        <v>223001</v>
      </c>
      <c r="F9" s="3" t="s">
        <v>114</v>
      </c>
      <c r="G9" s="3" t="s">
        <v>117</v>
      </c>
      <c r="H9" s="6" t="s">
        <v>136</v>
      </c>
      <c r="I9" s="6" t="s">
        <v>136</v>
      </c>
      <c r="J9" s="6" t="s">
        <v>247</v>
      </c>
      <c r="K9" s="6" t="s">
        <v>341</v>
      </c>
      <c r="L9" s="6" t="s">
        <v>141</v>
      </c>
      <c r="M9" s="9">
        <v>45703</v>
      </c>
      <c r="N9" s="19"/>
      <c r="O9" s="5">
        <v>1</v>
      </c>
      <c r="P9" s="3">
        <f t="shared" si="0"/>
        <v>1</v>
      </c>
    </row>
    <row r="10" spans="2:16" x14ac:dyDescent="0.3">
      <c r="B10" s="3" t="s">
        <v>58</v>
      </c>
      <c r="C10" s="3" t="s">
        <v>59</v>
      </c>
      <c r="D10" s="5">
        <v>1</v>
      </c>
      <c r="E10" s="3">
        <v>220101</v>
      </c>
      <c r="F10" s="3" t="s">
        <v>107</v>
      </c>
      <c r="G10" s="3" t="s">
        <v>120</v>
      </c>
      <c r="H10" s="6" t="s">
        <v>148</v>
      </c>
      <c r="I10" s="6" t="s">
        <v>148</v>
      </c>
      <c r="J10" s="6" t="s">
        <v>242</v>
      </c>
      <c r="K10" s="6" t="s">
        <v>336</v>
      </c>
      <c r="L10" s="6" t="s">
        <v>136</v>
      </c>
      <c r="M10" s="9">
        <v>45706</v>
      </c>
      <c r="N10" s="15"/>
      <c r="O10" s="5">
        <v>1</v>
      </c>
      <c r="P10" s="3">
        <f t="shared" si="0"/>
        <v>1</v>
      </c>
    </row>
    <row r="11" spans="2:16" x14ac:dyDescent="0.3">
      <c r="B11" s="3" t="s">
        <v>58</v>
      </c>
      <c r="C11" s="3" t="s">
        <v>61</v>
      </c>
      <c r="D11" s="5">
        <v>1</v>
      </c>
      <c r="E11" s="3">
        <v>211501</v>
      </c>
      <c r="F11" s="3" t="s">
        <v>114</v>
      </c>
      <c r="G11" s="3" t="s">
        <v>120</v>
      </c>
      <c r="H11" s="6" t="s">
        <v>136</v>
      </c>
      <c r="I11" s="6" t="s">
        <v>136</v>
      </c>
      <c r="J11" s="6" t="s">
        <v>244</v>
      </c>
      <c r="K11" s="6" t="s">
        <v>338</v>
      </c>
      <c r="L11" s="6" t="s">
        <v>138</v>
      </c>
      <c r="M11" s="9">
        <v>45155</v>
      </c>
      <c r="N11" s="15"/>
      <c r="O11" s="5">
        <v>1</v>
      </c>
      <c r="P11" s="3">
        <f t="shared" si="0"/>
        <v>1</v>
      </c>
    </row>
    <row r="12" spans="2:16" x14ac:dyDescent="0.3">
      <c r="B12" s="3" t="s">
        <v>58</v>
      </c>
      <c r="C12" s="3" t="s">
        <v>62</v>
      </c>
      <c r="D12" s="5">
        <v>1</v>
      </c>
      <c r="E12" s="3">
        <v>212001</v>
      </c>
      <c r="F12" s="3" t="s">
        <v>109</v>
      </c>
      <c r="G12" s="3" t="s">
        <v>120</v>
      </c>
      <c r="H12" s="6" t="s">
        <v>136</v>
      </c>
      <c r="I12" s="6" t="s">
        <v>136</v>
      </c>
      <c r="J12" s="6" t="s">
        <v>245</v>
      </c>
      <c r="K12" s="6" t="s">
        <v>339</v>
      </c>
      <c r="L12" s="6" t="s">
        <v>139</v>
      </c>
      <c r="M12" s="9">
        <v>44425</v>
      </c>
      <c r="N12" s="15"/>
      <c r="O12" s="5">
        <v>1</v>
      </c>
      <c r="P12" s="3">
        <f t="shared" si="0"/>
        <v>1</v>
      </c>
    </row>
    <row r="13" spans="2:16" x14ac:dyDescent="0.3">
      <c r="B13" s="3" t="s">
        <v>55</v>
      </c>
      <c r="C13" s="3" t="s">
        <v>108</v>
      </c>
      <c r="D13" s="5">
        <v>1</v>
      </c>
      <c r="E13" s="3">
        <v>110501</v>
      </c>
      <c r="F13" s="3" t="s">
        <v>109</v>
      </c>
      <c r="G13" s="3" t="s">
        <v>53</v>
      </c>
      <c r="H13" s="6" t="s">
        <v>148</v>
      </c>
      <c r="I13" s="6" t="s">
        <v>148</v>
      </c>
      <c r="J13" s="6" t="s">
        <v>238</v>
      </c>
      <c r="K13" s="6" t="s">
        <v>332</v>
      </c>
      <c r="L13" s="6" t="s">
        <v>134</v>
      </c>
      <c r="M13" s="9">
        <v>42453</v>
      </c>
      <c r="O13" s="5">
        <v>1</v>
      </c>
      <c r="P13" s="3">
        <f t="shared" si="0"/>
        <v>1</v>
      </c>
    </row>
    <row r="14" spans="2:16" x14ac:dyDescent="0.3">
      <c r="B14" s="3" t="s">
        <v>55</v>
      </c>
      <c r="C14" s="3" t="s">
        <v>53</v>
      </c>
      <c r="D14" s="5">
        <v>1</v>
      </c>
      <c r="E14" s="3">
        <v>110101</v>
      </c>
      <c r="F14" s="3" t="s">
        <v>107</v>
      </c>
      <c r="G14" s="3" t="s">
        <v>53</v>
      </c>
      <c r="H14" s="3" t="s">
        <v>133</v>
      </c>
      <c r="I14" s="3" t="s">
        <v>133</v>
      </c>
      <c r="J14" s="6" t="s">
        <v>237</v>
      </c>
      <c r="K14" s="6" t="s">
        <v>331</v>
      </c>
      <c r="L14" s="6" t="s">
        <v>148</v>
      </c>
      <c r="M14" s="9">
        <v>43790</v>
      </c>
      <c r="N14" s="15"/>
      <c r="O14" s="5">
        <v>1</v>
      </c>
      <c r="P14" s="3">
        <f t="shared" si="0"/>
        <v>1</v>
      </c>
    </row>
    <row r="15" spans="2:16" x14ac:dyDescent="0.3">
      <c r="B15" s="3" t="s">
        <v>67</v>
      </c>
      <c r="C15" s="3" t="s">
        <v>66</v>
      </c>
      <c r="D15" s="5">
        <v>1</v>
      </c>
      <c r="E15" s="3">
        <v>221101</v>
      </c>
      <c r="F15" s="3" t="s">
        <v>107</v>
      </c>
      <c r="G15" s="3" t="s">
        <v>122</v>
      </c>
      <c r="H15" s="6" t="s">
        <v>148</v>
      </c>
      <c r="I15" s="6" t="s">
        <v>148</v>
      </c>
      <c r="J15" s="6" t="s">
        <v>248</v>
      </c>
      <c r="K15" s="6" t="s">
        <v>424</v>
      </c>
      <c r="L15" s="6" t="s">
        <v>425</v>
      </c>
      <c r="M15" s="9">
        <v>45381</v>
      </c>
      <c r="N15" s="15"/>
      <c r="O15" s="5">
        <v>1</v>
      </c>
      <c r="P15" s="3">
        <f t="shared" si="0"/>
        <v>1</v>
      </c>
    </row>
    <row r="16" spans="2:16" x14ac:dyDescent="0.3">
      <c r="B16" s="3" t="s">
        <v>67</v>
      </c>
      <c r="C16" s="3" t="s">
        <v>68</v>
      </c>
      <c r="D16" s="5">
        <v>1</v>
      </c>
      <c r="E16" s="3">
        <v>225501</v>
      </c>
      <c r="F16" s="3" t="s">
        <v>109</v>
      </c>
      <c r="G16" s="3" t="s">
        <v>122</v>
      </c>
      <c r="H16" s="6" t="s">
        <v>425</v>
      </c>
      <c r="I16" s="6" t="s">
        <v>425</v>
      </c>
      <c r="J16" s="21" t="s">
        <v>249</v>
      </c>
      <c r="K16" s="21" t="s">
        <v>343</v>
      </c>
      <c r="L16" s="21" t="s">
        <v>142</v>
      </c>
      <c r="M16" s="9">
        <v>45243</v>
      </c>
      <c r="N16" s="15"/>
      <c r="O16" s="5">
        <v>1</v>
      </c>
      <c r="P16" s="3">
        <f t="shared" si="0"/>
        <v>1</v>
      </c>
    </row>
    <row r="17" spans="2:16" x14ac:dyDescent="0.3">
      <c r="B17" s="3" t="s">
        <v>58</v>
      </c>
      <c r="C17" s="3" t="s">
        <v>60</v>
      </c>
      <c r="D17" s="5">
        <v>1</v>
      </c>
      <c r="E17" s="3">
        <v>220501</v>
      </c>
      <c r="F17" s="3" t="s">
        <v>114</v>
      </c>
      <c r="G17" s="3" t="s">
        <v>119</v>
      </c>
      <c r="H17" s="6" t="s">
        <v>136</v>
      </c>
      <c r="I17" s="6" t="s">
        <v>136</v>
      </c>
      <c r="J17" s="6" t="s">
        <v>243</v>
      </c>
      <c r="K17" s="6" t="s">
        <v>337</v>
      </c>
      <c r="L17" s="6" t="s">
        <v>137</v>
      </c>
      <c r="M17" s="9">
        <v>44157</v>
      </c>
      <c r="N17" s="15"/>
      <c r="O17" s="5">
        <v>1</v>
      </c>
      <c r="P17" s="3">
        <f t="shared" si="0"/>
        <v>1</v>
      </c>
    </row>
    <row r="18" spans="2:16" x14ac:dyDescent="0.3">
      <c r="B18" s="3" t="s">
        <v>65</v>
      </c>
      <c r="C18" s="3" t="s">
        <v>106</v>
      </c>
      <c r="D18" s="5">
        <v>1</v>
      </c>
      <c r="E18" s="3">
        <v>110301</v>
      </c>
      <c r="F18" s="3" t="s">
        <v>107</v>
      </c>
      <c r="G18" s="3" t="s">
        <v>123</v>
      </c>
      <c r="H18" s="6" t="s">
        <v>148</v>
      </c>
      <c r="I18" s="6" t="s">
        <v>148</v>
      </c>
      <c r="J18" s="6" t="s">
        <v>239</v>
      </c>
      <c r="K18" s="6" t="s">
        <v>333</v>
      </c>
      <c r="L18" s="6" t="s">
        <v>149</v>
      </c>
      <c r="M18" s="9">
        <v>43616</v>
      </c>
      <c r="N18" s="15"/>
      <c r="O18" s="5">
        <v>1</v>
      </c>
      <c r="P18" s="3">
        <f t="shared" si="0"/>
        <v>1</v>
      </c>
    </row>
    <row r="19" spans="2:16" x14ac:dyDescent="0.3">
      <c r="B19" s="3" t="s">
        <v>65</v>
      </c>
      <c r="C19" s="3" t="s">
        <v>105</v>
      </c>
      <c r="D19" s="5">
        <v>1</v>
      </c>
      <c r="E19" s="3">
        <v>333501</v>
      </c>
      <c r="F19" s="3" t="s">
        <v>114</v>
      </c>
      <c r="G19" s="3" t="s">
        <v>123</v>
      </c>
      <c r="H19" s="6" t="s">
        <v>149</v>
      </c>
      <c r="I19" s="6" t="s">
        <v>149</v>
      </c>
      <c r="J19" s="6" t="s">
        <v>251</v>
      </c>
      <c r="K19" s="6" t="s">
        <v>345</v>
      </c>
      <c r="L19" s="6" t="s">
        <v>185</v>
      </c>
      <c r="M19" s="9">
        <v>44318</v>
      </c>
      <c r="N19" s="15"/>
      <c r="O19" s="5">
        <v>1</v>
      </c>
      <c r="P19" s="3">
        <f t="shared" si="0"/>
        <v>1</v>
      </c>
    </row>
    <row r="20" spans="2:16" x14ac:dyDescent="0.3">
      <c r="B20" s="3" t="s">
        <v>65</v>
      </c>
      <c r="C20" s="3" t="s">
        <v>62</v>
      </c>
      <c r="D20" s="5">
        <v>1</v>
      </c>
      <c r="E20" s="3">
        <v>312001</v>
      </c>
      <c r="F20" s="3" t="s">
        <v>110</v>
      </c>
      <c r="G20" s="3" t="s">
        <v>123</v>
      </c>
      <c r="H20" s="6" t="s">
        <v>149</v>
      </c>
      <c r="I20" s="6" t="s">
        <v>149</v>
      </c>
      <c r="J20" s="6" t="s">
        <v>250</v>
      </c>
      <c r="K20" s="6" t="s">
        <v>344</v>
      </c>
      <c r="L20" s="6" t="s">
        <v>144</v>
      </c>
      <c r="M20" s="9">
        <v>44579</v>
      </c>
      <c r="N20" s="15"/>
      <c r="O20" s="5">
        <v>1</v>
      </c>
      <c r="P20" s="3">
        <f t="shared" si="0"/>
        <v>1</v>
      </c>
    </row>
    <row r="21" spans="2:16" x14ac:dyDescent="0.3">
      <c r="B21" s="3" t="s">
        <v>65</v>
      </c>
      <c r="C21" s="3" t="s">
        <v>69</v>
      </c>
      <c r="D21" s="5">
        <v>1</v>
      </c>
      <c r="E21" s="3">
        <v>333602</v>
      </c>
      <c r="F21" s="3" t="s">
        <v>114</v>
      </c>
      <c r="G21" s="3" t="s">
        <v>527</v>
      </c>
      <c r="H21" s="6" t="s">
        <v>149</v>
      </c>
      <c r="I21" s="6" t="s">
        <v>185</v>
      </c>
      <c r="J21" s="6" t="s">
        <v>253</v>
      </c>
      <c r="K21" s="6" t="s">
        <v>347</v>
      </c>
      <c r="L21" s="6" t="s">
        <v>145</v>
      </c>
      <c r="M21" s="9">
        <v>44281</v>
      </c>
      <c r="N21" s="15"/>
      <c r="O21" s="5">
        <v>1</v>
      </c>
      <c r="P21" s="3">
        <f t="shared" si="0"/>
        <v>1</v>
      </c>
    </row>
    <row r="22" spans="2:16" x14ac:dyDescent="0.3">
      <c r="B22" s="3" t="s">
        <v>65</v>
      </c>
      <c r="C22" s="3" t="s">
        <v>69</v>
      </c>
      <c r="D22" s="5">
        <v>1</v>
      </c>
      <c r="E22" s="3">
        <v>333601</v>
      </c>
      <c r="F22" s="3" t="s">
        <v>114</v>
      </c>
      <c r="G22" s="3" t="s">
        <v>527</v>
      </c>
      <c r="H22" s="6" t="s">
        <v>149</v>
      </c>
      <c r="I22" s="6" t="s">
        <v>185</v>
      </c>
      <c r="J22" s="6" t="s">
        <v>252</v>
      </c>
      <c r="K22" s="6" t="s">
        <v>346</v>
      </c>
      <c r="L22" s="6" t="s">
        <v>143</v>
      </c>
      <c r="M22" s="9">
        <v>43137</v>
      </c>
      <c r="N22" s="15"/>
      <c r="O22" s="5">
        <v>1</v>
      </c>
      <c r="P22" s="3">
        <f t="shared" si="0"/>
        <v>1</v>
      </c>
    </row>
    <row r="23" spans="2:16" x14ac:dyDescent="0.3">
      <c r="B23" s="3" t="s">
        <v>55</v>
      </c>
      <c r="C23" s="3" t="s">
        <v>57</v>
      </c>
      <c r="D23" s="5">
        <v>0.5</v>
      </c>
      <c r="E23" s="3">
        <v>111501</v>
      </c>
      <c r="F23" s="3" t="s">
        <v>110</v>
      </c>
      <c r="G23" s="3" t="s">
        <v>116</v>
      </c>
      <c r="H23" s="6" t="s">
        <v>148</v>
      </c>
      <c r="I23" s="6" t="s">
        <v>148</v>
      </c>
      <c r="J23" s="6" t="s">
        <v>241</v>
      </c>
      <c r="K23" s="6" t="s">
        <v>335</v>
      </c>
      <c r="L23" s="6" t="s">
        <v>135</v>
      </c>
      <c r="M23" s="9">
        <v>43776</v>
      </c>
      <c r="N23" s="15"/>
      <c r="O23" s="5">
        <v>1</v>
      </c>
      <c r="P23" s="3">
        <f t="shared" si="0"/>
        <v>0.5</v>
      </c>
    </row>
    <row r="24" spans="2:16" x14ac:dyDescent="0.3">
      <c r="B24" s="3" t="s">
        <v>55</v>
      </c>
      <c r="C24" s="3" t="s">
        <v>56</v>
      </c>
      <c r="D24" s="5">
        <v>1</v>
      </c>
      <c r="E24" s="3">
        <v>111001</v>
      </c>
      <c r="F24" s="3" t="s">
        <v>107</v>
      </c>
      <c r="G24" s="3" t="s">
        <v>116</v>
      </c>
      <c r="H24" s="6" t="s">
        <v>148</v>
      </c>
      <c r="I24" s="6" t="s">
        <v>148</v>
      </c>
      <c r="J24" s="6" t="s">
        <v>240</v>
      </c>
      <c r="K24" s="6" t="s">
        <v>334</v>
      </c>
      <c r="L24" s="6" t="s">
        <v>147</v>
      </c>
      <c r="M24" s="9">
        <v>44694</v>
      </c>
      <c r="N24" s="15"/>
      <c r="O24" s="5">
        <v>1</v>
      </c>
      <c r="P24" s="3">
        <f t="shared" si="0"/>
        <v>1</v>
      </c>
    </row>
    <row r="25" spans="2:16" x14ac:dyDescent="0.3">
      <c r="B25" s="3" t="s">
        <v>71</v>
      </c>
      <c r="C25" s="3" t="s">
        <v>70</v>
      </c>
      <c r="D25" s="5">
        <v>1</v>
      </c>
      <c r="E25" s="3">
        <v>440101</v>
      </c>
      <c r="F25" s="3" t="s">
        <v>107</v>
      </c>
      <c r="G25" s="3" t="s">
        <v>121</v>
      </c>
      <c r="H25" s="6" t="s">
        <v>148</v>
      </c>
      <c r="I25" s="6" t="s">
        <v>148</v>
      </c>
      <c r="J25" s="6" t="s">
        <v>254</v>
      </c>
      <c r="K25" s="6" t="s">
        <v>348</v>
      </c>
      <c r="L25" s="6" t="s">
        <v>146</v>
      </c>
      <c r="M25" s="9">
        <v>43359</v>
      </c>
      <c r="N25" s="15"/>
      <c r="O25" s="5">
        <v>1</v>
      </c>
      <c r="P25" s="3">
        <f t="shared" si="0"/>
        <v>1</v>
      </c>
    </row>
    <row r="26" spans="2:16" x14ac:dyDescent="0.3">
      <c r="B26" s="3" t="s">
        <v>71</v>
      </c>
      <c r="C26" s="3" t="s">
        <v>72</v>
      </c>
      <c r="D26" s="5">
        <v>1</v>
      </c>
      <c r="E26" s="3">
        <v>440501</v>
      </c>
      <c r="F26" s="3" t="s">
        <v>114</v>
      </c>
      <c r="G26" s="3" t="s">
        <v>121</v>
      </c>
      <c r="H26" s="6" t="s">
        <v>146</v>
      </c>
      <c r="I26" s="6" t="s">
        <v>146</v>
      </c>
      <c r="J26" s="6" t="s">
        <v>255</v>
      </c>
      <c r="K26" s="6" t="s">
        <v>349</v>
      </c>
      <c r="L26" s="6" t="s">
        <v>150</v>
      </c>
      <c r="M26" s="9">
        <v>45595</v>
      </c>
      <c r="N26" s="15"/>
      <c r="O26" s="5">
        <v>1</v>
      </c>
      <c r="P26" s="3">
        <f t="shared" si="0"/>
        <v>1</v>
      </c>
    </row>
    <row r="27" spans="2:16" x14ac:dyDescent="0.3">
      <c r="B27" s="3" t="s">
        <v>58</v>
      </c>
      <c r="C27" s="3" t="s">
        <v>63</v>
      </c>
      <c r="D27" s="5">
        <v>1</v>
      </c>
      <c r="E27" s="3">
        <v>222501</v>
      </c>
      <c r="F27" s="3" t="s">
        <v>114</v>
      </c>
      <c r="G27" s="3" t="s">
        <v>118</v>
      </c>
      <c r="H27" s="6" t="s">
        <v>136</v>
      </c>
      <c r="I27" s="6" t="s">
        <v>136</v>
      </c>
      <c r="J27" s="6" t="s">
        <v>246</v>
      </c>
      <c r="K27" s="6" t="s">
        <v>340</v>
      </c>
      <c r="L27" s="6" t="s">
        <v>140</v>
      </c>
      <c r="M27" s="9">
        <v>42157</v>
      </c>
      <c r="N27" s="15"/>
      <c r="O27" s="5">
        <v>1</v>
      </c>
      <c r="P27" s="3">
        <f t="shared" si="0"/>
        <v>1</v>
      </c>
    </row>
    <row r="28" spans="2:16" x14ac:dyDescent="0.3">
      <c r="B28" s="3" t="s">
        <v>73</v>
      </c>
      <c r="C28" s="3" t="s">
        <v>80</v>
      </c>
      <c r="D28" s="5">
        <v>1</v>
      </c>
      <c r="E28" s="3">
        <v>553505</v>
      </c>
      <c r="F28" s="3" t="s">
        <v>114</v>
      </c>
      <c r="G28" s="3" t="s">
        <v>125</v>
      </c>
      <c r="H28" s="6" t="s">
        <v>151</v>
      </c>
      <c r="I28" s="6" t="s">
        <v>162</v>
      </c>
      <c r="J28" s="6" t="s">
        <v>290</v>
      </c>
      <c r="K28" s="6" t="s">
        <v>373</v>
      </c>
      <c r="L28" s="6" t="s">
        <v>160</v>
      </c>
      <c r="M28" s="9">
        <v>42862</v>
      </c>
      <c r="N28" s="15"/>
      <c r="O28" s="5">
        <v>1</v>
      </c>
      <c r="P28" s="3">
        <f t="shared" si="0"/>
        <v>1</v>
      </c>
    </row>
    <row r="29" spans="2:16" x14ac:dyDescent="0.3">
      <c r="B29" s="3" t="s">
        <v>73</v>
      </c>
      <c r="C29" s="3" t="s">
        <v>77</v>
      </c>
      <c r="D29" s="5">
        <v>1</v>
      </c>
      <c r="E29" s="3">
        <v>551510</v>
      </c>
      <c r="F29" s="3" t="s">
        <v>113</v>
      </c>
      <c r="G29" s="3" t="s">
        <v>125</v>
      </c>
      <c r="H29" s="6" t="s">
        <v>151</v>
      </c>
      <c r="I29" s="6" t="s">
        <v>162</v>
      </c>
      <c r="J29" s="6" t="s">
        <v>271</v>
      </c>
      <c r="K29" s="6" t="s">
        <v>174</v>
      </c>
      <c r="L29" s="6" t="s">
        <v>177</v>
      </c>
      <c r="M29" s="9">
        <v>43539</v>
      </c>
      <c r="N29" s="15"/>
      <c r="O29" s="5">
        <v>1</v>
      </c>
      <c r="P29" s="3">
        <f t="shared" si="0"/>
        <v>1</v>
      </c>
    </row>
    <row r="30" spans="2:16" x14ac:dyDescent="0.3">
      <c r="B30" s="3" t="s">
        <v>73</v>
      </c>
      <c r="C30" s="3" t="s">
        <v>77</v>
      </c>
      <c r="D30" s="5">
        <v>1</v>
      </c>
      <c r="E30" s="3">
        <v>551506</v>
      </c>
      <c r="F30" s="3" t="s">
        <v>113</v>
      </c>
      <c r="G30" s="3" t="s">
        <v>125</v>
      </c>
      <c r="H30" s="6" t="s">
        <v>151</v>
      </c>
      <c r="I30" s="6" t="s">
        <v>162</v>
      </c>
      <c r="J30" s="6" t="s">
        <v>267</v>
      </c>
      <c r="K30" s="6" t="s">
        <v>171</v>
      </c>
      <c r="L30" s="6" t="s">
        <v>182</v>
      </c>
      <c r="M30" s="9">
        <v>42524</v>
      </c>
      <c r="N30" s="15"/>
      <c r="O30" s="5">
        <v>1</v>
      </c>
      <c r="P30" s="3">
        <f t="shared" si="0"/>
        <v>1</v>
      </c>
    </row>
    <row r="31" spans="2:16" x14ac:dyDescent="0.3">
      <c r="B31" s="3" t="s">
        <v>73</v>
      </c>
      <c r="C31" s="3" t="s">
        <v>77</v>
      </c>
      <c r="D31" s="5">
        <v>1</v>
      </c>
      <c r="E31" s="3">
        <v>551503</v>
      </c>
      <c r="F31" s="3" t="s">
        <v>113</v>
      </c>
      <c r="G31" s="3" t="s">
        <v>125</v>
      </c>
      <c r="H31" s="6" t="s">
        <v>151</v>
      </c>
      <c r="I31" s="6" t="s">
        <v>162</v>
      </c>
      <c r="J31" s="6" t="s">
        <v>264</v>
      </c>
      <c r="K31" s="6" t="s">
        <v>359</v>
      </c>
      <c r="L31" s="6" t="s">
        <v>167</v>
      </c>
      <c r="M31" s="9">
        <v>42409</v>
      </c>
      <c r="N31" s="15"/>
      <c r="O31" s="5">
        <v>1</v>
      </c>
      <c r="P31" s="3">
        <f t="shared" si="0"/>
        <v>1</v>
      </c>
    </row>
    <row r="32" spans="2:16" x14ac:dyDescent="0.3">
      <c r="B32" s="3" t="s">
        <v>73</v>
      </c>
      <c r="C32" s="3" t="s">
        <v>80</v>
      </c>
      <c r="D32" s="5">
        <v>1</v>
      </c>
      <c r="E32" s="3">
        <v>553503</v>
      </c>
      <c r="F32" s="3" t="s">
        <v>114</v>
      </c>
      <c r="G32" s="3" t="s">
        <v>125</v>
      </c>
      <c r="H32" s="6" t="s">
        <v>151</v>
      </c>
      <c r="I32" s="6" t="s">
        <v>163</v>
      </c>
      <c r="J32" s="6" t="s">
        <v>288</v>
      </c>
      <c r="K32" s="6" t="s">
        <v>371</v>
      </c>
      <c r="L32" s="6" t="s">
        <v>157</v>
      </c>
      <c r="M32" s="9">
        <v>42087</v>
      </c>
      <c r="N32" s="15"/>
      <c r="O32" s="5">
        <v>1</v>
      </c>
      <c r="P32" s="3">
        <f t="shared" si="0"/>
        <v>1</v>
      </c>
    </row>
    <row r="33" spans="2:16" x14ac:dyDescent="0.3">
      <c r="B33" s="3" t="s">
        <v>73</v>
      </c>
      <c r="C33" s="3" t="s">
        <v>77</v>
      </c>
      <c r="D33" s="5">
        <v>1</v>
      </c>
      <c r="E33" s="3">
        <v>551509</v>
      </c>
      <c r="F33" s="3" t="s">
        <v>113</v>
      </c>
      <c r="G33" s="3" t="s">
        <v>125</v>
      </c>
      <c r="H33" s="6" t="s">
        <v>151</v>
      </c>
      <c r="I33" s="6" t="s">
        <v>163</v>
      </c>
      <c r="J33" s="6" t="s">
        <v>270</v>
      </c>
      <c r="K33" s="6" t="s">
        <v>173</v>
      </c>
      <c r="L33" s="6" t="s">
        <v>184</v>
      </c>
      <c r="M33" s="9">
        <v>44594</v>
      </c>
      <c r="N33" s="15"/>
      <c r="O33" s="5">
        <v>1</v>
      </c>
      <c r="P33" s="3">
        <f t="shared" si="0"/>
        <v>1</v>
      </c>
    </row>
    <row r="34" spans="2:16" x14ac:dyDescent="0.3">
      <c r="B34" s="3" t="s">
        <v>73</v>
      </c>
      <c r="C34" s="3" t="s">
        <v>77</v>
      </c>
      <c r="D34" s="5">
        <v>1</v>
      </c>
      <c r="E34" s="3">
        <v>551504</v>
      </c>
      <c r="F34" s="3" t="s">
        <v>113</v>
      </c>
      <c r="G34" s="3" t="s">
        <v>125</v>
      </c>
      <c r="H34" s="6" t="s">
        <v>151</v>
      </c>
      <c r="I34" s="6" t="s">
        <v>163</v>
      </c>
      <c r="J34" s="6" t="s">
        <v>265</v>
      </c>
      <c r="K34" s="6" t="s">
        <v>168</v>
      </c>
      <c r="L34" s="6" t="s">
        <v>179</v>
      </c>
      <c r="M34" s="9">
        <v>44062</v>
      </c>
      <c r="N34" s="15"/>
      <c r="O34" s="5">
        <v>1</v>
      </c>
      <c r="P34" s="3">
        <f t="shared" ref="P34:P65" si="1">D34*O34</f>
        <v>1</v>
      </c>
    </row>
    <row r="35" spans="2:16" x14ac:dyDescent="0.3">
      <c r="B35" s="3" t="s">
        <v>73</v>
      </c>
      <c r="C35" s="3" t="s">
        <v>77</v>
      </c>
      <c r="D35" s="5">
        <v>1</v>
      </c>
      <c r="E35" s="3">
        <v>551515</v>
      </c>
      <c r="F35" s="3" t="s">
        <v>113</v>
      </c>
      <c r="G35" s="3" t="s">
        <v>125</v>
      </c>
      <c r="H35" s="6" t="s">
        <v>151</v>
      </c>
      <c r="I35" s="6" t="s">
        <v>163</v>
      </c>
      <c r="J35" s="6" t="s">
        <v>281</v>
      </c>
      <c r="K35" s="6" t="s">
        <v>363</v>
      </c>
      <c r="L35" s="6" t="s">
        <v>190</v>
      </c>
      <c r="M35" s="9">
        <v>43269</v>
      </c>
      <c r="N35" s="15"/>
      <c r="O35" s="5">
        <v>1</v>
      </c>
      <c r="P35" s="3">
        <f t="shared" si="1"/>
        <v>1</v>
      </c>
    </row>
    <row r="36" spans="2:16" x14ac:dyDescent="0.3">
      <c r="B36" s="3" t="s">
        <v>73</v>
      </c>
      <c r="C36" s="3" t="s">
        <v>80</v>
      </c>
      <c r="D36" s="5">
        <v>1</v>
      </c>
      <c r="E36" s="3">
        <v>553501</v>
      </c>
      <c r="F36" s="3" t="s">
        <v>114</v>
      </c>
      <c r="G36" s="3" t="s">
        <v>125</v>
      </c>
      <c r="H36" s="6" t="s">
        <v>151</v>
      </c>
      <c r="I36" s="6" t="s">
        <v>432</v>
      </c>
      <c r="J36" s="6" t="s">
        <v>286</v>
      </c>
      <c r="K36" s="6" t="s">
        <v>369</v>
      </c>
      <c r="L36" s="6" t="s">
        <v>155</v>
      </c>
      <c r="M36" s="9">
        <v>45580</v>
      </c>
      <c r="N36" s="15"/>
      <c r="O36" s="5">
        <v>1</v>
      </c>
      <c r="P36" s="3">
        <f t="shared" si="1"/>
        <v>1</v>
      </c>
    </row>
    <row r="37" spans="2:16" x14ac:dyDescent="0.3">
      <c r="B37" s="3" t="s">
        <v>73</v>
      </c>
      <c r="C37" s="3" t="s">
        <v>77</v>
      </c>
      <c r="D37" s="5">
        <v>1</v>
      </c>
      <c r="E37" s="3">
        <v>551514</v>
      </c>
      <c r="F37" s="3" t="s">
        <v>113</v>
      </c>
      <c r="G37" s="3" t="s">
        <v>125</v>
      </c>
      <c r="H37" s="6" t="s">
        <v>151</v>
      </c>
      <c r="I37" s="6" t="s">
        <v>432</v>
      </c>
      <c r="J37" s="6" t="s">
        <v>280</v>
      </c>
      <c r="K37" s="6" t="s">
        <v>362</v>
      </c>
      <c r="L37" s="6" t="s">
        <v>187</v>
      </c>
      <c r="M37" s="9">
        <v>45713</v>
      </c>
      <c r="N37" s="15"/>
      <c r="O37" s="5">
        <v>1</v>
      </c>
      <c r="P37" s="3">
        <f t="shared" si="1"/>
        <v>1</v>
      </c>
    </row>
    <row r="38" spans="2:16" x14ac:dyDescent="0.3">
      <c r="B38" s="3" t="s">
        <v>73</v>
      </c>
      <c r="C38" s="3" t="s">
        <v>77</v>
      </c>
      <c r="D38" s="5">
        <v>1</v>
      </c>
      <c r="E38" s="3">
        <v>551511</v>
      </c>
      <c r="F38" s="3" t="s">
        <v>113</v>
      </c>
      <c r="G38" s="3" t="s">
        <v>125</v>
      </c>
      <c r="H38" s="6" t="s">
        <v>151</v>
      </c>
      <c r="I38" s="6" t="s">
        <v>432</v>
      </c>
      <c r="J38" s="6" t="s">
        <v>272</v>
      </c>
      <c r="K38" s="6" t="s">
        <v>175</v>
      </c>
      <c r="L38" s="6" t="s">
        <v>181</v>
      </c>
      <c r="M38" s="9">
        <v>44376</v>
      </c>
      <c r="N38" s="15"/>
      <c r="O38" s="5">
        <v>1</v>
      </c>
      <c r="P38" s="3">
        <f t="shared" si="1"/>
        <v>1</v>
      </c>
    </row>
    <row r="39" spans="2:16" x14ac:dyDescent="0.3">
      <c r="B39" s="3" t="s">
        <v>73</v>
      </c>
      <c r="C39" s="3" t="s">
        <v>77</v>
      </c>
      <c r="D39" s="5">
        <v>1</v>
      </c>
      <c r="E39" s="3">
        <v>551512</v>
      </c>
      <c r="F39" s="3" t="s">
        <v>113</v>
      </c>
      <c r="G39" s="3" t="s">
        <v>125</v>
      </c>
      <c r="H39" s="6" t="s">
        <v>151</v>
      </c>
      <c r="I39" s="6" t="s">
        <v>432</v>
      </c>
      <c r="J39" s="6" t="s">
        <v>278</v>
      </c>
      <c r="K39" s="6" t="s">
        <v>360</v>
      </c>
      <c r="L39" s="6" t="s">
        <v>176</v>
      </c>
      <c r="M39" s="9">
        <v>43425</v>
      </c>
      <c r="N39" s="15"/>
      <c r="O39" s="5">
        <v>1</v>
      </c>
      <c r="P39" s="3">
        <f t="shared" si="1"/>
        <v>1</v>
      </c>
    </row>
    <row r="40" spans="2:16" x14ac:dyDescent="0.3">
      <c r="B40" s="3" t="s">
        <v>73</v>
      </c>
      <c r="C40" s="3" t="s">
        <v>80</v>
      </c>
      <c r="D40" s="5">
        <v>1</v>
      </c>
      <c r="E40" s="3">
        <v>553504</v>
      </c>
      <c r="F40" s="3" t="s">
        <v>114</v>
      </c>
      <c r="G40" s="3" t="s">
        <v>125</v>
      </c>
      <c r="H40" s="6" t="s">
        <v>151</v>
      </c>
      <c r="I40" s="6" t="s">
        <v>164</v>
      </c>
      <c r="J40" s="6" t="s">
        <v>289</v>
      </c>
      <c r="K40" s="6" t="s">
        <v>372</v>
      </c>
      <c r="L40" s="6" t="s">
        <v>158</v>
      </c>
      <c r="M40" s="9">
        <v>44678</v>
      </c>
      <c r="N40" s="15"/>
      <c r="O40" s="5">
        <v>1</v>
      </c>
      <c r="P40" s="3">
        <f t="shared" si="1"/>
        <v>1</v>
      </c>
    </row>
    <row r="41" spans="2:16" x14ac:dyDescent="0.3">
      <c r="B41" s="3" t="s">
        <v>73</v>
      </c>
      <c r="C41" s="3" t="s">
        <v>77</v>
      </c>
      <c r="D41" s="5">
        <v>1</v>
      </c>
      <c r="E41" s="3">
        <v>551516</v>
      </c>
      <c r="F41" s="3" t="s">
        <v>113</v>
      </c>
      <c r="G41" s="3" t="s">
        <v>125</v>
      </c>
      <c r="H41" s="6" t="s">
        <v>151</v>
      </c>
      <c r="I41" s="6" t="s">
        <v>164</v>
      </c>
      <c r="J41" s="6" t="s">
        <v>282</v>
      </c>
      <c r="K41" s="6" t="s">
        <v>364</v>
      </c>
      <c r="L41" s="6" t="s">
        <v>191</v>
      </c>
      <c r="M41" s="9">
        <v>43745</v>
      </c>
      <c r="N41" s="15"/>
      <c r="O41" s="5">
        <v>1</v>
      </c>
      <c r="P41" s="3">
        <f t="shared" si="1"/>
        <v>1</v>
      </c>
    </row>
    <row r="42" spans="2:16" x14ac:dyDescent="0.3">
      <c r="B42" s="3" t="s">
        <v>73</v>
      </c>
      <c r="C42" s="3" t="s">
        <v>77</v>
      </c>
      <c r="D42" s="5">
        <v>1</v>
      </c>
      <c r="E42" s="3">
        <v>551505</v>
      </c>
      <c r="F42" s="3" t="s">
        <v>113</v>
      </c>
      <c r="G42" s="3" t="s">
        <v>125</v>
      </c>
      <c r="H42" s="6" t="s">
        <v>151</v>
      </c>
      <c r="I42" s="6" t="s">
        <v>164</v>
      </c>
      <c r="J42" s="6" t="s">
        <v>266</v>
      </c>
      <c r="K42" s="6" t="s">
        <v>169</v>
      </c>
      <c r="L42" s="6" t="s">
        <v>180</v>
      </c>
      <c r="M42" s="9">
        <v>43384</v>
      </c>
      <c r="N42" s="15"/>
      <c r="O42" s="5">
        <v>1</v>
      </c>
      <c r="P42" s="3">
        <f t="shared" si="1"/>
        <v>1</v>
      </c>
    </row>
    <row r="43" spans="2:16" x14ac:dyDescent="0.3">
      <c r="B43" s="3" t="s">
        <v>73</v>
      </c>
      <c r="C43" s="3" t="s">
        <v>77</v>
      </c>
      <c r="D43" s="5">
        <v>1</v>
      </c>
      <c r="E43" s="3">
        <v>551508</v>
      </c>
      <c r="F43" s="3" t="s">
        <v>113</v>
      </c>
      <c r="G43" s="3" t="s">
        <v>125</v>
      </c>
      <c r="H43" s="6" t="s">
        <v>151</v>
      </c>
      <c r="I43" s="6" t="s">
        <v>164</v>
      </c>
      <c r="J43" s="6" t="s">
        <v>269</v>
      </c>
      <c r="K43" s="6" t="s">
        <v>172</v>
      </c>
      <c r="L43" s="6" t="s">
        <v>183</v>
      </c>
      <c r="M43" s="9">
        <v>43298</v>
      </c>
      <c r="N43" s="15"/>
      <c r="O43" s="5">
        <v>1</v>
      </c>
      <c r="P43" s="3">
        <f t="shared" si="1"/>
        <v>1</v>
      </c>
    </row>
    <row r="44" spans="2:16" x14ac:dyDescent="0.3">
      <c r="B44" s="3" t="s">
        <v>73</v>
      </c>
      <c r="C44" s="3" t="s">
        <v>76</v>
      </c>
      <c r="D44" s="5">
        <v>1</v>
      </c>
      <c r="E44" s="3">
        <v>551003</v>
      </c>
      <c r="F44" s="3" t="s">
        <v>113</v>
      </c>
      <c r="G44" s="3" t="s">
        <v>125</v>
      </c>
      <c r="H44" s="6" t="s">
        <v>151</v>
      </c>
      <c r="I44" s="6" t="s">
        <v>352</v>
      </c>
      <c r="J44" s="6" t="s">
        <v>259</v>
      </c>
      <c r="K44" s="6" t="s">
        <v>354</v>
      </c>
      <c r="L44" s="6" t="s">
        <v>162</v>
      </c>
      <c r="M44" s="9">
        <v>44520</v>
      </c>
      <c r="N44" s="15"/>
      <c r="O44" s="5">
        <v>1</v>
      </c>
      <c r="P44" s="3">
        <f t="shared" si="1"/>
        <v>1</v>
      </c>
    </row>
    <row r="45" spans="2:16" x14ac:dyDescent="0.3">
      <c r="B45" s="3" t="s">
        <v>73</v>
      </c>
      <c r="C45" s="3" t="s">
        <v>76</v>
      </c>
      <c r="D45" s="5">
        <v>1</v>
      </c>
      <c r="E45" s="3">
        <v>551001</v>
      </c>
      <c r="F45" s="3" t="s">
        <v>113</v>
      </c>
      <c r="G45" s="3" t="s">
        <v>125</v>
      </c>
      <c r="H45" s="6" t="s">
        <v>151</v>
      </c>
      <c r="I45" s="6" t="s">
        <v>352</v>
      </c>
      <c r="J45" s="6" t="s">
        <v>257</v>
      </c>
      <c r="K45" s="6" t="s">
        <v>433</v>
      </c>
      <c r="L45" s="6" t="s">
        <v>432</v>
      </c>
      <c r="M45" s="9">
        <v>44464</v>
      </c>
      <c r="N45" s="15"/>
      <c r="O45" s="5">
        <v>1</v>
      </c>
      <c r="P45" s="3">
        <f t="shared" si="1"/>
        <v>1</v>
      </c>
    </row>
    <row r="46" spans="2:16" x14ac:dyDescent="0.3">
      <c r="B46" s="3" t="s">
        <v>73</v>
      </c>
      <c r="C46" s="3" t="s">
        <v>76</v>
      </c>
      <c r="D46" s="5">
        <v>1</v>
      </c>
      <c r="E46" s="3">
        <v>551004</v>
      </c>
      <c r="F46" s="3" t="s">
        <v>113</v>
      </c>
      <c r="G46" s="3" t="s">
        <v>125</v>
      </c>
      <c r="H46" s="6" t="s">
        <v>151</v>
      </c>
      <c r="I46" s="6" t="s">
        <v>352</v>
      </c>
      <c r="J46" s="6" t="s">
        <v>260</v>
      </c>
      <c r="K46" s="6" t="s">
        <v>355</v>
      </c>
      <c r="L46" s="6" t="s">
        <v>163</v>
      </c>
      <c r="M46" s="9">
        <v>44225</v>
      </c>
      <c r="N46" s="15"/>
      <c r="O46" s="5">
        <v>1</v>
      </c>
      <c r="P46" s="3">
        <f t="shared" si="1"/>
        <v>1</v>
      </c>
    </row>
    <row r="47" spans="2:16" x14ac:dyDescent="0.3">
      <c r="B47" s="3" t="s">
        <v>73</v>
      </c>
      <c r="C47" s="3" t="s">
        <v>76</v>
      </c>
      <c r="D47" s="5">
        <v>1</v>
      </c>
      <c r="E47" s="3">
        <v>551002</v>
      </c>
      <c r="F47" s="3" t="s">
        <v>113</v>
      </c>
      <c r="G47" s="3" t="s">
        <v>125</v>
      </c>
      <c r="H47" s="6" t="s">
        <v>151</v>
      </c>
      <c r="I47" s="6" t="s">
        <v>352</v>
      </c>
      <c r="J47" s="6" t="s">
        <v>258</v>
      </c>
      <c r="K47" s="6" t="s">
        <v>353</v>
      </c>
      <c r="L47" s="6" t="s">
        <v>161</v>
      </c>
      <c r="M47" s="9">
        <v>42950</v>
      </c>
      <c r="N47" s="15"/>
      <c r="O47" s="5">
        <v>1</v>
      </c>
      <c r="P47" s="3">
        <f t="shared" si="1"/>
        <v>1</v>
      </c>
    </row>
    <row r="48" spans="2:16" x14ac:dyDescent="0.3">
      <c r="B48" s="3" t="s">
        <v>73</v>
      </c>
      <c r="C48" s="3" t="s">
        <v>80</v>
      </c>
      <c r="D48" s="5">
        <v>1</v>
      </c>
      <c r="E48" s="3">
        <v>553502</v>
      </c>
      <c r="F48" s="3" t="s">
        <v>114</v>
      </c>
      <c r="G48" s="3" t="s">
        <v>125</v>
      </c>
      <c r="H48" s="6" t="s">
        <v>151</v>
      </c>
      <c r="I48" s="6" t="s">
        <v>161</v>
      </c>
      <c r="J48" s="6" t="s">
        <v>287</v>
      </c>
      <c r="K48" s="6" t="s">
        <v>370</v>
      </c>
      <c r="L48" s="6" t="s">
        <v>156</v>
      </c>
      <c r="M48" s="9">
        <v>43173</v>
      </c>
      <c r="N48" s="15"/>
      <c r="O48" s="5">
        <v>1</v>
      </c>
      <c r="P48" s="3">
        <f t="shared" si="1"/>
        <v>1</v>
      </c>
    </row>
    <row r="49" spans="2:16" x14ac:dyDescent="0.3">
      <c r="B49" s="3" t="s">
        <v>73</v>
      </c>
      <c r="C49" s="3" t="s">
        <v>77</v>
      </c>
      <c r="D49" s="5">
        <v>1</v>
      </c>
      <c r="E49" s="3">
        <v>551507</v>
      </c>
      <c r="F49" s="3" t="s">
        <v>113</v>
      </c>
      <c r="G49" s="3" t="s">
        <v>125</v>
      </c>
      <c r="H49" s="6" t="s">
        <v>151</v>
      </c>
      <c r="I49" s="6" t="s">
        <v>161</v>
      </c>
      <c r="J49" s="6" t="s">
        <v>268</v>
      </c>
      <c r="K49" s="6" t="s">
        <v>170</v>
      </c>
      <c r="L49" s="6" t="s">
        <v>178</v>
      </c>
      <c r="M49" s="9">
        <v>43021</v>
      </c>
      <c r="N49" s="15"/>
      <c r="O49" s="5">
        <v>1</v>
      </c>
      <c r="P49" s="3">
        <f t="shared" si="1"/>
        <v>1</v>
      </c>
    </row>
    <row r="50" spans="2:16" x14ac:dyDescent="0.3">
      <c r="B50" s="3" t="s">
        <v>73</v>
      </c>
      <c r="C50" s="3" t="s">
        <v>111</v>
      </c>
      <c r="D50" s="5">
        <v>1</v>
      </c>
      <c r="E50" s="3">
        <v>552501</v>
      </c>
      <c r="F50" s="3" t="s">
        <v>114</v>
      </c>
      <c r="G50" s="3" t="s">
        <v>126</v>
      </c>
      <c r="H50" s="6" t="s">
        <v>151</v>
      </c>
      <c r="I50" s="6" t="s">
        <v>151</v>
      </c>
      <c r="J50" s="6" t="s">
        <v>284</v>
      </c>
      <c r="K50" s="6" t="s">
        <v>367</v>
      </c>
      <c r="L50" s="6" t="s">
        <v>153</v>
      </c>
      <c r="M50" s="9">
        <v>45438</v>
      </c>
      <c r="N50" s="15"/>
      <c r="O50" s="5">
        <v>1</v>
      </c>
      <c r="P50" s="3">
        <f t="shared" si="1"/>
        <v>1</v>
      </c>
    </row>
    <row r="51" spans="2:16" x14ac:dyDescent="0.3">
      <c r="B51" s="3" t="s">
        <v>73</v>
      </c>
      <c r="C51" s="3" t="s">
        <v>78</v>
      </c>
      <c r="D51" s="5">
        <v>1</v>
      </c>
      <c r="E51" s="3">
        <v>552001</v>
      </c>
      <c r="F51" s="3" t="s">
        <v>109</v>
      </c>
      <c r="G51" s="3" t="s">
        <v>126</v>
      </c>
      <c r="H51" s="6" t="s">
        <v>151</v>
      </c>
      <c r="I51" s="6" t="s">
        <v>151</v>
      </c>
      <c r="J51" s="6" t="s">
        <v>283</v>
      </c>
      <c r="K51" s="6" t="s">
        <v>366</v>
      </c>
      <c r="L51" s="6" t="s">
        <v>152</v>
      </c>
      <c r="M51" s="9">
        <v>45412</v>
      </c>
      <c r="N51" s="15"/>
      <c r="O51" s="5">
        <v>1</v>
      </c>
      <c r="P51" s="3">
        <f t="shared" si="1"/>
        <v>1</v>
      </c>
    </row>
    <row r="52" spans="2:16" x14ac:dyDescent="0.3">
      <c r="B52" s="3" t="s">
        <v>73</v>
      </c>
      <c r="C52" s="3" t="s">
        <v>81</v>
      </c>
      <c r="D52" s="5">
        <v>1</v>
      </c>
      <c r="E52" s="3">
        <v>554001</v>
      </c>
      <c r="F52" s="3" t="s">
        <v>114</v>
      </c>
      <c r="G52" s="3" t="s">
        <v>127</v>
      </c>
      <c r="H52" s="6" t="s">
        <v>151</v>
      </c>
      <c r="I52" s="6" t="s">
        <v>352</v>
      </c>
      <c r="J52" s="6" t="s">
        <v>294</v>
      </c>
      <c r="K52" s="6" t="s">
        <v>374</v>
      </c>
      <c r="L52" s="6" t="s">
        <v>159</v>
      </c>
      <c r="M52" s="9">
        <v>43906</v>
      </c>
      <c r="N52" s="15"/>
      <c r="O52" s="5">
        <v>1</v>
      </c>
      <c r="P52" s="3">
        <f t="shared" si="1"/>
        <v>1</v>
      </c>
    </row>
    <row r="53" spans="2:16" x14ac:dyDescent="0.3">
      <c r="B53" s="3" t="s">
        <v>73</v>
      </c>
      <c r="C53" s="3" t="s">
        <v>74</v>
      </c>
      <c r="D53" s="5">
        <v>1</v>
      </c>
      <c r="E53" s="3">
        <v>550101</v>
      </c>
      <c r="F53" s="3" t="s">
        <v>107</v>
      </c>
      <c r="G53" s="3" t="s">
        <v>124</v>
      </c>
      <c r="H53" s="6" t="s">
        <v>148</v>
      </c>
      <c r="I53" s="6" t="s">
        <v>148</v>
      </c>
      <c r="J53" s="6" t="s">
        <v>256</v>
      </c>
      <c r="K53" s="6" t="s">
        <v>350</v>
      </c>
      <c r="L53" s="6" t="s">
        <v>151</v>
      </c>
      <c r="M53" s="9">
        <v>45061</v>
      </c>
      <c r="N53" s="15"/>
      <c r="O53" s="5">
        <v>1</v>
      </c>
      <c r="P53" s="3">
        <f t="shared" si="1"/>
        <v>1</v>
      </c>
    </row>
    <row r="54" spans="2:16" x14ac:dyDescent="0.3">
      <c r="B54" s="3" t="s">
        <v>73</v>
      </c>
      <c r="C54" s="3" t="s">
        <v>75</v>
      </c>
      <c r="D54" s="5">
        <v>1</v>
      </c>
      <c r="E54" s="3">
        <v>550501</v>
      </c>
      <c r="F54" s="3" t="s">
        <v>109</v>
      </c>
      <c r="G54" s="3" t="s">
        <v>124</v>
      </c>
      <c r="H54" s="6" t="s">
        <v>151</v>
      </c>
      <c r="I54" s="6" t="s">
        <v>151</v>
      </c>
      <c r="J54" s="6" t="s">
        <v>203</v>
      </c>
      <c r="K54" s="6" t="s">
        <v>351</v>
      </c>
      <c r="L54" s="6" t="s">
        <v>352</v>
      </c>
      <c r="M54" s="9">
        <v>44288</v>
      </c>
      <c r="N54" s="15"/>
      <c r="O54" s="5">
        <v>1</v>
      </c>
      <c r="P54" s="3">
        <f t="shared" si="1"/>
        <v>1</v>
      </c>
    </row>
    <row r="55" spans="2:16" x14ac:dyDescent="0.3">
      <c r="B55" s="3" t="s">
        <v>86</v>
      </c>
      <c r="C55" s="3" t="s">
        <v>94</v>
      </c>
      <c r="D55" s="5">
        <v>1</v>
      </c>
      <c r="E55" s="3">
        <v>774001</v>
      </c>
      <c r="F55" s="3" t="s">
        <v>114</v>
      </c>
      <c r="G55" s="3" t="s">
        <v>129</v>
      </c>
      <c r="H55" s="3" t="s">
        <v>431</v>
      </c>
      <c r="I55" s="3" t="s">
        <v>431</v>
      </c>
      <c r="J55" s="6" t="s">
        <v>320</v>
      </c>
      <c r="K55" s="6" t="s">
        <v>390</v>
      </c>
      <c r="L55" s="6" t="s">
        <v>207</v>
      </c>
      <c r="M55" s="9">
        <v>43976</v>
      </c>
      <c r="N55" s="15"/>
      <c r="O55" s="5">
        <v>1</v>
      </c>
      <c r="P55" s="3">
        <f t="shared" si="1"/>
        <v>1</v>
      </c>
    </row>
    <row r="56" spans="2:16" x14ac:dyDescent="0.3">
      <c r="B56" s="3" t="s">
        <v>86</v>
      </c>
      <c r="C56" s="3" t="s">
        <v>87</v>
      </c>
      <c r="D56" s="5">
        <v>1</v>
      </c>
      <c r="E56" s="3">
        <v>770101</v>
      </c>
      <c r="F56" s="3" t="s">
        <v>107</v>
      </c>
      <c r="G56" s="3" t="s">
        <v>129</v>
      </c>
      <c r="H56" s="6" t="s">
        <v>148</v>
      </c>
      <c r="I56" s="6" t="s">
        <v>148</v>
      </c>
      <c r="J56" s="6" t="s">
        <v>418</v>
      </c>
      <c r="K56" s="6" t="s">
        <v>430</v>
      </c>
      <c r="L56" s="6" t="s">
        <v>431</v>
      </c>
      <c r="M56" s="9">
        <v>42088</v>
      </c>
      <c r="N56" s="15"/>
      <c r="O56" s="5">
        <v>1</v>
      </c>
      <c r="P56" s="3">
        <f t="shared" si="1"/>
        <v>1</v>
      </c>
    </row>
    <row r="57" spans="2:16" x14ac:dyDescent="0.3">
      <c r="B57" s="3" t="s">
        <v>86</v>
      </c>
      <c r="C57" s="3" t="s">
        <v>89</v>
      </c>
      <c r="D57" s="5">
        <v>1</v>
      </c>
      <c r="E57" s="3">
        <v>720001</v>
      </c>
      <c r="F57" s="3" t="s">
        <v>109</v>
      </c>
      <c r="G57" s="3" t="s">
        <v>129</v>
      </c>
      <c r="H57" s="6" t="s">
        <v>431</v>
      </c>
      <c r="I57" s="3" t="s">
        <v>209</v>
      </c>
      <c r="J57" s="6" t="s">
        <v>300</v>
      </c>
      <c r="K57" s="6" t="s">
        <v>342</v>
      </c>
      <c r="L57" s="6" t="s">
        <v>197</v>
      </c>
      <c r="M57" s="9">
        <v>43290</v>
      </c>
      <c r="N57" s="15"/>
      <c r="O57" s="5">
        <v>1</v>
      </c>
      <c r="P57" s="3">
        <f t="shared" si="1"/>
        <v>1</v>
      </c>
    </row>
    <row r="58" spans="2:16" x14ac:dyDescent="0.3">
      <c r="B58" s="3" t="s">
        <v>86</v>
      </c>
      <c r="C58" s="3" t="s">
        <v>95</v>
      </c>
      <c r="D58" s="5">
        <v>1</v>
      </c>
      <c r="E58" s="3">
        <v>774501</v>
      </c>
      <c r="F58" s="3" t="s">
        <v>109</v>
      </c>
      <c r="G58" s="3" t="s">
        <v>131</v>
      </c>
      <c r="H58" s="3" t="s">
        <v>431</v>
      </c>
      <c r="I58" s="3" t="s">
        <v>431</v>
      </c>
      <c r="J58" s="6" t="s">
        <v>321</v>
      </c>
      <c r="K58" s="6" t="s">
        <v>391</v>
      </c>
      <c r="L58" s="6" t="s">
        <v>209</v>
      </c>
      <c r="M58" s="9">
        <v>44430</v>
      </c>
      <c r="N58" s="15"/>
      <c r="O58" s="5">
        <v>1</v>
      </c>
      <c r="P58" s="3">
        <f t="shared" si="1"/>
        <v>1</v>
      </c>
    </row>
    <row r="59" spans="2:16" x14ac:dyDescent="0.3">
      <c r="B59" s="3" t="s">
        <v>86</v>
      </c>
      <c r="C59" s="3" t="s">
        <v>96</v>
      </c>
      <c r="D59" s="5">
        <v>1</v>
      </c>
      <c r="E59" s="3">
        <v>775001</v>
      </c>
      <c r="F59" s="3" t="s">
        <v>114</v>
      </c>
      <c r="G59" s="3" t="s">
        <v>131</v>
      </c>
      <c r="H59" s="6" t="s">
        <v>431</v>
      </c>
      <c r="I59" s="3" t="s">
        <v>209</v>
      </c>
      <c r="J59" s="6" t="s">
        <v>322</v>
      </c>
      <c r="K59" s="6" t="s">
        <v>232</v>
      </c>
      <c r="L59" s="6" t="s">
        <v>211</v>
      </c>
      <c r="M59" s="9">
        <v>45641</v>
      </c>
      <c r="N59" s="15"/>
      <c r="O59" s="5">
        <v>1</v>
      </c>
      <c r="P59" s="3">
        <f t="shared" si="1"/>
        <v>1</v>
      </c>
    </row>
    <row r="60" spans="2:16" x14ac:dyDescent="0.3">
      <c r="B60" s="3" t="s">
        <v>86</v>
      </c>
      <c r="C60" s="3" t="s">
        <v>96</v>
      </c>
      <c r="D60" s="5">
        <v>1</v>
      </c>
      <c r="E60" s="3">
        <v>775002</v>
      </c>
      <c r="F60" s="3" t="s">
        <v>114</v>
      </c>
      <c r="G60" s="3" t="s">
        <v>131</v>
      </c>
      <c r="H60" s="6" t="s">
        <v>431</v>
      </c>
      <c r="I60" s="3" t="s">
        <v>209</v>
      </c>
      <c r="J60" s="6" t="s">
        <v>324</v>
      </c>
      <c r="K60" s="6" t="s">
        <v>392</v>
      </c>
      <c r="L60" s="6" t="s">
        <v>210</v>
      </c>
      <c r="M60" s="9">
        <v>42259</v>
      </c>
      <c r="N60" s="15"/>
      <c r="O60" s="5">
        <v>1</v>
      </c>
      <c r="P60" s="3">
        <f t="shared" si="1"/>
        <v>1</v>
      </c>
    </row>
    <row r="61" spans="2:16" x14ac:dyDescent="0.3">
      <c r="B61" s="3" t="s">
        <v>86</v>
      </c>
      <c r="C61" s="3" t="s">
        <v>88</v>
      </c>
      <c r="D61" s="5">
        <v>1</v>
      </c>
      <c r="E61" s="3">
        <v>771501</v>
      </c>
      <c r="F61" s="3" t="s">
        <v>109</v>
      </c>
      <c r="G61" s="3" t="s">
        <v>130</v>
      </c>
      <c r="H61" s="6" t="s">
        <v>431</v>
      </c>
      <c r="I61" s="6" t="s">
        <v>431</v>
      </c>
      <c r="J61" s="6" t="s">
        <v>298</v>
      </c>
      <c r="K61" s="6" t="s">
        <v>378</v>
      </c>
      <c r="L61" s="6" t="s">
        <v>196</v>
      </c>
      <c r="M61" s="9">
        <v>44123</v>
      </c>
      <c r="N61" s="15"/>
      <c r="O61" s="5">
        <v>1</v>
      </c>
      <c r="P61" s="3">
        <f t="shared" si="1"/>
        <v>1</v>
      </c>
    </row>
    <row r="62" spans="2:16" x14ac:dyDescent="0.3">
      <c r="B62" s="3" t="s">
        <v>86</v>
      </c>
      <c r="C62" s="3" t="s">
        <v>90</v>
      </c>
      <c r="D62" s="5">
        <v>1</v>
      </c>
      <c r="E62" s="3">
        <v>772010</v>
      </c>
      <c r="F62" s="3" t="s">
        <v>115</v>
      </c>
      <c r="G62" s="3" t="s">
        <v>130</v>
      </c>
      <c r="H62" s="3" t="s">
        <v>431</v>
      </c>
      <c r="I62" s="6" t="s">
        <v>212</v>
      </c>
      <c r="J62" s="6" t="s">
        <v>316</v>
      </c>
      <c r="K62" s="6" t="s">
        <v>385</v>
      </c>
      <c r="L62" s="6" t="s">
        <v>204</v>
      </c>
      <c r="M62" s="9">
        <v>45682</v>
      </c>
      <c r="N62" s="15"/>
      <c r="O62" s="5">
        <v>1</v>
      </c>
      <c r="P62" s="3">
        <f t="shared" si="1"/>
        <v>1</v>
      </c>
    </row>
    <row r="63" spans="2:16" x14ac:dyDescent="0.3">
      <c r="B63" s="3" t="s">
        <v>86</v>
      </c>
      <c r="C63" s="3" t="s">
        <v>90</v>
      </c>
      <c r="D63" s="5">
        <v>1</v>
      </c>
      <c r="E63" s="3">
        <v>772001</v>
      </c>
      <c r="F63" s="3" t="s">
        <v>115</v>
      </c>
      <c r="G63" s="3" t="s">
        <v>130</v>
      </c>
      <c r="H63" s="3" t="s">
        <v>431</v>
      </c>
      <c r="I63" s="6" t="s">
        <v>212</v>
      </c>
      <c r="J63" s="6" t="s">
        <v>301</v>
      </c>
      <c r="K63" s="6" t="s">
        <v>426</v>
      </c>
      <c r="L63" s="6" t="s">
        <v>427</v>
      </c>
      <c r="M63" s="9">
        <v>44584</v>
      </c>
      <c r="N63" s="15"/>
      <c r="O63" s="5">
        <v>1</v>
      </c>
      <c r="P63" s="3">
        <f t="shared" si="1"/>
        <v>1</v>
      </c>
    </row>
    <row r="64" spans="2:16" x14ac:dyDescent="0.3">
      <c r="B64" s="3" t="s">
        <v>86</v>
      </c>
      <c r="C64" s="3" t="s">
        <v>90</v>
      </c>
      <c r="D64" s="5">
        <v>1</v>
      </c>
      <c r="E64" s="3">
        <v>772004</v>
      </c>
      <c r="F64" s="3" t="s">
        <v>115</v>
      </c>
      <c r="G64" s="3" t="s">
        <v>130</v>
      </c>
      <c r="H64" s="3" t="s">
        <v>431</v>
      </c>
      <c r="I64" s="6" t="s">
        <v>212</v>
      </c>
      <c r="J64" s="6" t="s">
        <v>304</v>
      </c>
      <c r="K64" s="6" t="s">
        <v>422</v>
      </c>
      <c r="L64" s="6" t="s">
        <v>423</v>
      </c>
      <c r="M64" s="9">
        <v>44582</v>
      </c>
      <c r="N64" s="15"/>
      <c r="O64" s="5">
        <v>1</v>
      </c>
      <c r="P64" s="3">
        <f t="shared" si="1"/>
        <v>1</v>
      </c>
    </row>
    <row r="65" spans="2:16" x14ac:dyDescent="0.3">
      <c r="B65" s="3" t="s">
        <v>86</v>
      </c>
      <c r="C65" s="3" t="s">
        <v>90</v>
      </c>
      <c r="D65" s="5">
        <v>1</v>
      </c>
      <c r="E65" s="3">
        <v>772005</v>
      </c>
      <c r="F65" s="3" t="s">
        <v>115</v>
      </c>
      <c r="G65" s="3" t="s">
        <v>130</v>
      </c>
      <c r="H65" s="3" t="s">
        <v>431</v>
      </c>
      <c r="I65" s="6" t="s">
        <v>212</v>
      </c>
      <c r="J65" s="6" t="s">
        <v>305</v>
      </c>
      <c r="K65" s="6" t="s">
        <v>383</v>
      </c>
      <c r="L65" s="6" t="s">
        <v>199</v>
      </c>
      <c r="M65" s="9">
        <v>44403</v>
      </c>
      <c r="N65" s="15"/>
      <c r="O65" s="5">
        <v>1</v>
      </c>
      <c r="P65" s="3">
        <f t="shared" si="1"/>
        <v>1</v>
      </c>
    </row>
    <row r="66" spans="2:16" x14ac:dyDescent="0.3">
      <c r="B66" s="3" t="s">
        <v>86</v>
      </c>
      <c r="C66" s="3" t="s">
        <v>90</v>
      </c>
      <c r="D66" s="5">
        <v>1</v>
      </c>
      <c r="E66" s="3">
        <v>772003</v>
      </c>
      <c r="F66" s="3" t="s">
        <v>115</v>
      </c>
      <c r="G66" s="3" t="s">
        <v>130</v>
      </c>
      <c r="H66" s="3" t="s">
        <v>431</v>
      </c>
      <c r="I66" s="6" t="s">
        <v>212</v>
      </c>
      <c r="J66" s="6" t="s">
        <v>303</v>
      </c>
      <c r="K66" s="6" t="s">
        <v>381</v>
      </c>
      <c r="L66" s="6" t="s">
        <v>188</v>
      </c>
      <c r="M66" s="9">
        <v>44384</v>
      </c>
      <c r="N66" s="15"/>
      <c r="O66" s="5">
        <v>1</v>
      </c>
      <c r="P66" s="3">
        <f t="shared" ref="P66:P97" si="2">D66*O66</f>
        <v>1</v>
      </c>
    </row>
    <row r="67" spans="2:16" x14ac:dyDescent="0.3">
      <c r="B67" s="3" t="s">
        <v>86</v>
      </c>
      <c r="C67" s="3" t="s">
        <v>90</v>
      </c>
      <c r="D67" s="5">
        <v>1</v>
      </c>
      <c r="E67" s="3">
        <v>772009</v>
      </c>
      <c r="F67" s="3" t="s">
        <v>115</v>
      </c>
      <c r="G67" s="3" t="s">
        <v>130</v>
      </c>
      <c r="H67" s="3" t="s">
        <v>431</v>
      </c>
      <c r="I67" s="6" t="s">
        <v>212</v>
      </c>
      <c r="J67" s="3" t="s">
        <v>315</v>
      </c>
      <c r="K67" s="6" t="s">
        <v>384</v>
      </c>
      <c r="L67" s="6" t="s">
        <v>189</v>
      </c>
      <c r="M67" s="9">
        <v>44232</v>
      </c>
      <c r="N67" s="15"/>
      <c r="O67" s="5">
        <v>1</v>
      </c>
      <c r="P67" s="3">
        <f t="shared" si="2"/>
        <v>1</v>
      </c>
    </row>
    <row r="68" spans="2:16" x14ac:dyDescent="0.3">
      <c r="B68" s="3" t="s">
        <v>86</v>
      </c>
      <c r="C68" s="3" t="s">
        <v>90</v>
      </c>
      <c r="D68" s="5">
        <v>1</v>
      </c>
      <c r="E68" s="3">
        <v>772008</v>
      </c>
      <c r="F68" s="3" t="s">
        <v>115</v>
      </c>
      <c r="G68" s="3" t="s">
        <v>130</v>
      </c>
      <c r="H68" s="3" t="s">
        <v>431</v>
      </c>
      <c r="I68" s="3" t="s">
        <v>212</v>
      </c>
      <c r="J68" s="6" t="s">
        <v>419</v>
      </c>
      <c r="K68" s="6" t="s">
        <v>420</v>
      </c>
      <c r="L68" s="6" t="s">
        <v>421</v>
      </c>
      <c r="M68" s="9">
        <v>43870</v>
      </c>
      <c r="N68" s="15"/>
      <c r="O68" s="5">
        <v>1</v>
      </c>
      <c r="P68" s="3">
        <f t="shared" si="2"/>
        <v>1</v>
      </c>
    </row>
    <row r="69" spans="2:16" x14ac:dyDescent="0.3">
      <c r="B69" s="3" t="s">
        <v>86</v>
      </c>
      <c r="C69" s="3" t="s">
        <v>90</v>
      </c>
      <c r="D69" s="5">
        <v>1</v>
      </c>
      <c r="E69" s="3">
        <v>772007</v>
      </c>
      <c r="F69" s="3" t="s">
        <v>115</v>
      </c>
      <c r="G69" s="3" t="s">
        <v>130</v>
      </c>
      <c r="H69" s="3" t="s">
        <v>431</v>
      </c>
      <c r="I69" s="6" t="s">
        <v>212</v>
      </c>
      <c r="J69" s="7" t="s">
        <v>307</v>
      </c>
      <c r="K69" s="6" t="s">
        <v>365</v>
      </c>
      <c r="L69" s="6" t="s">
        <v>202</v>
      </c>
      <c r="M69" s="9">
        <v>43196</v>
      </c>
      <c r="N69" s="15"/>
      <c r="O69" s="5">
        <v>1</v>
      </c>
      <c r="P69" s="3">
        <f t="shared" si="2"/>
        <v>1</v>
      </c>
    </row>
    <row r="70" spans="2:16" x14ac:dyDescent="0.3">
      <c r="B70" s="3" t="s">
        <v>86</v>
      </c>
      <c r="C70" s="3" t="s">
        <v>90</v>
      </c>
      <c r="D70" s="5">
        <v>1</v>
      </c>
      <c r="E70" s="3">
        <v>772006</v>
      </c>
      <c r="F70" s="3" t="s">
        <v>115</v>
      </c>
      <c r="G70" s="3" t="s">
        <v>130</v>
      </c>
      <c r="H70" s="3" t="s">
        <v>431</v>
      </c>
      <c r="I70" s="6" t="s">
        <v>212</v>
      </c>
      <c r="J70" s="6" t="s">
        <v>306</v>
      </c>
      <c r="K70" s="6" t="s">
        <v>386</v>
      </c>
      <c r="L70" s="6" t="s">
        <v>200</v>
      </c>
      <c r="M70" s="9">
        <v>42370</v>
      </c>
      <c r="N70" s="15"/>
      <c r="O70" s="5">
        <v>1</v>
      </c>
      <c r="P70" s="3">
        <f t="shared" si="2"/>
        <v>1</v>
      </c>
    </row>
    <row r="71" spans="2:16" x14ac:dyDescent="0.3">
      <c r="B71" s="3" t="s">
        <v>86</v>
      </c>
      <c r="C71" s="3" t="s">
        <v>97</v>
      </c>
      <c r="D71" s="5">
        <v>1</v>
      </c>
      <c r="E71" s="3">
        <v>775501</v>
      </c>
      <c r="F71" s="3" t="s">
        <v>109</v>
      </c>
      <c r="G71" s="3" t="s">
        <v>130</v>
      </c>
      <c r="H71" s="3" t="s">
        <v>431</v>
      </c>
      <c r="I71" s="6" t="s">
        <v>192</v>
      </c>
      <c r="J71" s="6" t="s">
        <v>323</v>
      </c>
      <c r="K71" s="6" t="s">
        <v>393</v>
      </c>
      <c r="L71" s="6" t="s">
        <v>212</v>
      </c>
      <c r="M71" s="9">
        <v>45582</v>
      </c>
      <c r="N71" s="15"/>
      <c r="O71" s="5">
        <v>1</v>
      </c>
      <c r="P71" s="3">
        <f t="shared" si="2"/>
        <v>1</v>
      </c>
    </row>
    <row r="72" spans="2:16" x14ac:dyDescent="0.3">
      <c r="B72" s="3" t="s">
        <v>86</v>
      </c>
      <c r="C72" s="3" t="s">
        <v>93</v>
      </c>
      <c r="D72" s="5">
        <v>1</v>
      </c>
      <c r="E72" s="3">
        <v>773501</v>
      </c>
      <c r="F72" s="3" t="s">
        <v>115</v>
      </c>
      <c r="G72" s="3" t="s">
        <v>130</v>
      </c>
      <c r="H72" s="3" t="s">
        <v>431</v>
      </c>
      <c r="I72" s="6" t="s">
        <v>192</v>
      </c>
      <c r="J72" s="6" t="s">
        <v>319</v>
      </c>
      <c r="K72" s="6" t="s">
        <v>389</v>
      </c>
      <c r="L72" s="6" t="s">
        <v>208</v>
      </c>
      <c r="M72" s="9">
        <v>42764</v>
      </c>
      <c r="N72" s="15"/>
      <c r="O72" s="5">
        <v>1</v>
      </c>
      <c r="P72" s="3">
        <f t="shared" si="2"/>
        <v>1</v>
      </c>
    </row>
    <row r="73" spans="2:16" x14ac:dyDescent="0.3">
      <c r="B73" s="3" t="s">
        <v>86</v>
      </c>
      <c r="C73" s="3" t="s">
        <v>91</v>
      </c>
      <c r="D73" s="5">
        <v>1</v>
      </c>
      <c r="E73" s="3">
        <v>772501</v>
      </c>
      <c r="F73" s="3" t="s">
        <v>115</v>
      </c>
      <c r="G73" s="3" t="s">
        <v>130</v>
      </c>
      <c r="H73" s="6" t="s">
        <v>431</v>
      </c>
      <c r="I73" s="6" t="s">
        <v>192</v>
      </c>
      <c r="J73" s="6" t="s">
        <v>317</v>
      </c>
      <c r="K73" s="6" t="s">
        <v>387</v>
      </c>
      <c r="L73" s="6" t="s">
        <v>205</v>
      </c>
      <c r="M73" s="9">
        <v>42649</v>
      </c>
      <c r="N73" s="15"/>
      <c r="O73" s="5">
        <v>1</v>
      </c>
      <c r="P73" s="3">
        <f t="shared" si="2"/>
        <v>1</v>
      </c>
    </row>
    <row r="74" spans="2:16" x14ac:dyDescent="0.3">
      <c r="B74" s="3" t="s">
        <v>86</v>
      </c>
      <c r="C74" s="3" t="s">
        <v>92</v>
      </c>
      <c r="D74" s="5">
        <v>1</v>
      </c>
      <c r="E74" s="3">
        <v>773001</v>
      </c>
      <c r="F74" s="3" t="s">
        <v>115</v>
      </c>
      <c r="G74" s="3" t="s">
        <v>130</v>
      </c>
      <c r="H74" s="3" t="s">
        <v>431</v>
      </c>
      <c r="I74" s="6" t="s">
        <v>192</v>
      </c>
      <c r="J74" s="6" t="s">
        <v>318</v>
      </c>
      <c r="K74" s="6" t="s">
        <v>388</v>
      </c>
      <c r="L74" s="6" t="s">
        <v>206</v>
      </c>
      <c r="M74" s="9">
        <v>44469</v>
      </c>
      <c r="N74" s="15"/>
      <c r="O74" s="5">
        <v>1</v>
      </c>
      <c r="P74" s="3">
        <f t="shared" si="2"/>
        <v>1</v>
      </c>
    </row>
    <row r="75" spans="2:16" x14ac:dyDescent="0.3">
      <c r="B75" s="3" t="s">
        <v>82</v>
      </c>
      <c r="C75" s="3" t="s">
        <v>85</v>
      </c>
      <c r="D75" s="5">
        <v>0.5</v>
      </c>
      <c r="E75" s="3">
        <v>662002</v>
      </c>
      <c r="F75" s="3" t="s">
        <v>114</v>
      </c>
      <c r="G75" s="3" t="s">
        <v>128</v>
      </c>
      <c r="H75" s="6" t="s">
        <v>193</v>
      </c>
      <c r="I75" s="6" t="s">
        <v>194</v>
      </c>
      <c r="J75" s="6" t="s">
        <v>415</v>
      </c>
      <c r="K75" s="6" t="s">
        <v>416</v>
      </c>
      <c r="L75" s="6" t="s">
        <v>417</v>
      </c>
      <c r="M75" s="9">
        <v>45002</v>
      </c>
      <c r="N75" s="15"/>
      <c r="O75" s="5">
        <v>1</v>
      </c>
      <c r="P75" s="3">
        <f t="shared" si="2"/>
        <v>0.5</v>
      </c>
    </row>
    <row r="76" spans="2:16" x14ac:dyDescent="0.3">
      <c r="B76" s="3" t="s">
        <v>82</v>
      </c>
      <c r="C76" s="3" t="s">
        <v>85</v>
      </c>
      <c r="D76" s="5">
        <v>1</v>
      </c>
      <c r="E76" s="3">
        <v>662001</v>
      </c>
      <c r="F76" s="3" t="s">
        <v>114</v>
      </c>
      <c r="G76" s="3" t="s">
        <v>128</v>
      </c>
      <c r="H76" s="6" t="s">
        <v>193</v>
      </c>
      <c r="I76" s="6" t="s">
        <v>194</v>
      </c>
      <c r="J76" s="6" t="s">
        <v>296</v>
      </c>
      <c r="K76" s="6" t="s">
        <v>377</v>
      </c>
      <c r="L76" s="6" t="s">
        <v>195</v>
      </c>
      <c r="M76" s="9">
        <v>44606</v>
      </c>
      <c r="N76" s="15"/>
      <c r="O76" s="5">
        <v>1</v>
      </c>
      <c r="P76" s="3">
        <f t="shared" si="2"/>
        <v>1</v>
      </c>
    </row>
    <row r="77" spans="2:16" x14ac:dyDescent="0.3">
      <c r="B77" s="3" t="s">
        <v>82</v>
      </c>
      <c r="C77" s="3" t="s">
        <v>83</v>
      </c>
      <c r="D77" s="5">
        <v>1</v>
      </c>
      <c r="E77" s="3">
        <v>660101</v>
      </c>
      <c r="F77" s="3" t="s">
        <v>107</v>
      </c>
      <c r="G77" s="3" t="s">
        <v>128</v>
      </c>
      <c r="H77" s="6" t="s">
        <v>148</v>
      </c>
      <c r="I77" s="6" t="s">
        <v>148</v>
      </c>
      <c r="J77" s="6" t="s">
        <v>295</v>
      </c>
      <c r="K77" s="6" t="s">
        <v>375</v>
      </c>
      <c r="L77" s="6" t="s">
        <v>193</v>
      </c>
      <c r="M77" s="9">
        <v>42114</v>
      </c>
      <c r="N77" s="15"/>
      <c r="O77" s="5">
        <v>1</v>
      </c>
      <c r="P77" s="3">
        <f t="shared" si="2"/>
        <v>1</v>
      </c>
    </row>
    <row r="78" spans="2:16" x14ac:dyDescent="0.3">
      <c r="B78" s="3" t="s">
        <v>82</v>
      </c>
      <c r="C78" s="3" t="s">
        <v>84</v>
      </c>
      <c r="D78" s="5">
        <v>1</v>
      </c>
      <c r="E78" s="3">
        <v>661501</v>
      </c>
      <c r="F78" s="3" t="s">
        <v>114</v>
      </c>
      <c r="G78" s="3" t="s">
        <v>128</v>
      </c>
      <c r="H78" s="6" t="s">
        <v>193</v>
      </c>
      <c r="I78" s="6" t="s">
        <v>193</v>
      </c>
      <c r="J78" s="6" t="s">
        <v>297</v>
      </c>
      <c r="K78" s="6" t="s">
        <v>376</v>
      </c>
      <c r="L78" s="6" t="s">
        <v>194</v>
      </c>
      <c r="M78" s="9">
        <v>44085</v>
      </c>
      <c r="N78" s="15"/>
      <c r="O78" s="5">
        <v>1</v>
      </c>
      <c r="P78" s="3">
        <f t="shared" si="2"/>
        <v>1</v>
      </c>
    </row>
    <row r="79" spans="2:16" x14ac:dyDescent="0.3">
      <c r="B79" s="3" t="s">
        <v>86</v>
      </c>
      <c r="C79" s="3" t="s">
        <v>61</v>
      </c>
      <c r="D79" s="5">
        <v>1</v>
      </c>
      <c r="E79" s="3">
        <v>811501</v>
      </c>
      <c r="F79" s="3" t="s">
        <v>114</v>
      </c>
      <c r="G79" s="3" t="s">
        <v>132</v>
      </c>
      <c r="H79" s="3" t="s">
        <v>431</v>
      </c>
      <c r="I79" s="3" t="s">
        <v>431</v>
      </c>
      <c r="J79" s="3" t="s">
        <v>273</v>
      </c>
      <c r="K79" s="3" t="s">
        <v>414</v>
      </c>
      <c r="L79" s="3" t="s">
        <v>234</v>
      </c>
      <c r="M79" s="9">
        <v>45011</v>
      </c>
      <c r="N79" s="15"/>
      <c r="O79" s="5">
        <v>1</v>
      </c>
      <c r="P79" s="3">
        <f t="shared" si="2"/>
        <v>1</v>
      </c>
    </row>
    <row r="80" spans="2:16" x14ac:dyDescent="0.3">
      <c r="B80" s="3" t="s">
        <v>86</v>
      </c>
      <c r="C80" s="3" t="s">
        <v>99</v>
      </c>
      <c r="D80" s="5">
        <v>1</v>
      </c>
      <c r="E80" s="3">
        <v>881001</v>
      </c>
      <c r="F80" s="3" t="s">
        <v>109</v>
      </c>
      <c r="G80" s="3" t="s">
        <v>132</v>
      </c>
      <c r="H80" s="6" t="s">
        <v>431</v>
      </c>
      <c r="I80" s="6" t="s">
        <v>431</v>
      </c>
      <c r="J80" s="6" t="s">
        <v>330</v>
      </c>
      <c r="K80" s="6" t="s">
        <v>400</v>
      </c>
      <c r="L80" s="6" t="s">
        <v>401</v>
      </c>
      <c r="M80" s="9">
        <v>45429</v>
      </c>
      <c r="N80" s="15"/>
      <c r="O80" s="5">
        <v>1</v>
      </c>
      <c r="P80" s="3">
        <f t="shared" si="2"/>
        <v>1</v>
      </c>
    </row>
    <row r="81" spans="2:16" x14ac:dyDescent="0.3">
      <c r="B81" s="3" t="s">
        <v>86</v>
      </c>
      <c r="C81" s="3" t="s">
        <v>104</v>
      </c>
      <c r="D81" s="5">
        <v>1</v>
      </c>
      <c r="E81" s="3">
        <v>881503</v>
      </c>
      <c r="F81" s="3" t="s">
        <v>115</v>
      </c>
      <c r="G81" s="3" t="s">
        <v>132</v>
      </c>
      <c r="H81" s="6" t="s">
        <v>431</v>
      </c>
      <c r="I81" s="3" t="s">
        <v>229</v>
      </c>
      <c r="J81" s="3" t="s">
        <v>312</v>
      </c>
      <c r="K81" s="3" t="s">
        <v>403</v>
      </c>
      <c r="L81" s="3" t="s">
        <v>221</v>
      </c>
      <c r="M81" s="9">
        <v>45128</v>
      </c>
      <c r="N81" s="15"/>
      <c r="O81" s="5">
        <v>1</v>
      </c>
      <c r="P81" s="3">
        <f t="shared" si="2"/>
        <v>1</v>
      </c>
    </row>
    <row r="82" spans="2:16" x14ac:dyDescent="0.3">
      <c r="B82" s="3" t="s">
        <v>86</v>
      </c>
      <c r="C82" s="3" t="s">
        <v>104</v>
      </c>
      <c r="D82" s="5">
        <v>1</v>
      </c>
      <c r="E82" s="3">
        <v>881506</v>
      </c>
      <c r="F82" s="3" t="s">
        <v>115</v>
      </c>
      <c r="G82" s="3" t="s">
        <v>132</v>
      </c>
      <c r="H82" s="6" t="s">
        <v>431</v>
      </c>
      <c r="I82" s="3" t="s">
        <v>229</v>
      </c>
      <c r="J82" s="3" t="s">
        <v>224</v>
      </c>
      <c r="K82" s="3" t="s">
        <v>406</v>
      </c>
      <c r="L82" s="3" t="s">
        <v>225</v>
      </c>
      <c r="M82" s="9">
        <v>44281</v>
      </c>
      <c r="N82" s="15"/>
      <c r="O82" s="5">
        <v>1</v>
      </c>
      <c r="P82" s="3">
        <f t="shared" si="2"/>
        <v>1</v>
      </c>
    </row>
    <row r="83" spans="2:16" x14ac:dyDescent="0.3">
      <c r="B83" s="3" t="s">
        <v>86</v>
      </c>
      <c r="C83" s="3" t="s">
        <v>104</v>
      </c>
      <c r="D83" s="5">
        <v>1</v>
      </c>
      <c r="E83" s="3">
        <v>881507</v>
      </c>
      <c r="F83" s="3" t="s">
        <v>115</v>
      </c>
      <c r="G83" s="3" t="s">
        <v>132</v>
      </c>
      <c r="H83" s="6" t="s">
        <v>431</v>
      </c>
      <c r="I83" s="3" t="s">
        <v>229</v>
      </c>
      <c r="J83" s="3" t="s">
        <v>309</v>
      </c>
      <c r="K83" s="3" t="s">
        <v>407</v>
      </c>
      <c r="L83" s="3" t="s">
        <v>226</v>
      </c>
      <c r="M83" s="9">
        <v>43674</v>
      </c>
      <c r="N83" s="15"/>
      <c r="O83" s="5">
        <v>1</v>
      </c>
      <c r="P83" s="3">
        <f t="shared" si="2"/>
        <v>1</v>
      </c>
    </row>
    <row r="84" spans="2:16" x14ac:dyDescent="0.3">
      <c r="B84" s="3" t="s">
        <v>86</v>
      </c>
      <c r="C84" s="3" t="s">
        <v>104</v>
      </c>
      <c r="D84" s="5">
        <v>1</v>
      </c>
      <c r="E84" s="3">
        <v>881504</v>
      </c>
      <c r="F84" s="3" t="s">
        <v>115</v>
      </c>
      <c r="G84" s="3" t="s">
        <v>132</v>
      </c>
      <c r="H84" s="6" t="s">
        <v>431</v>
      </c>
      <c r="I84" s="3" t="s">
        <v>229</v>
      </c>
      <c r="J84" s="3" t="s">
        <v>311</v>
      </c>
      <c r="K84" s="3" t="s">
        <v>404</v>
      </c>
      <c r="L84" s="3" t="s">
        <v>222</v>
      </c>
      <c r="M84" s="9">
        <v>42640</v>
      </c>
      <c r="N84" s="15"/>
      <c r="O84" s="5">
        <v>1</v>
      </c>
      <c r="P84" s="3">
        <f t="shared" si="2"/>
        <v>1</v>
      </c>
    </row>
    <row r="85" spans="2:16" x14ac:dyDescent="0.3">
      <c r="B85" s="3" t="s">
        <v>86</v>
      </c>
      <c r="C85" s="3" t="s">
        <v>102</v>
      </c>
      <c r="D85" s="5">
        <v>1</v>
      </c>
      <c r="E85" s="3">
        <v>883501</v>
      </c>
      <c r="F85" s="3" t="s">
        <v>115</v>
      </c>
      <c r="G85" s="3" t="s">
        <v>132</v>
      </c>
      <c r="H85" s="6" t="s">
        <v>431</v>
      </c>
      <c r="I85" s="6" t="s">
        <v>401</v>
      </c>
      <c r="J85" s="3" t="s">
        <v>276</v>
      </c>
      <c r="K85" s="3" t="s">
        <v>428</v>
      </c>
      <c r="L85" s="3" t="s">
        <v>429</v>
      </c>
      <c r="M85" s="9">
        <v>42445</v>
      </c>
      <c r="N85" s="15"/>
      <c r="O85" s="5">
        <v>1</v>
      </c>
      <c r="P85" s="3">
        <f t="shared" si="2"/>
        <v>1</v>
      </c>
    </row>
    <row r="86" spans="2:16" x14ac:dyDescent="0.3">
      <c r="B86" s="3" t="s">
        <v>86</v>
      </c>
      <c r="C86" s="3" t="s">
        <v>101</v>
      </c>
      <c r="D86" s="5">
        <v>1</v>
      </c>
      <c r="E86" s="3">
        <v>883001</v>
      </c>
      <c r="F86" s="3" t="s">
        <v>115</v>
      </c>
      <c r="G86" s="3" t="s">
        <v>132</v>
      </c>
      <c r="H86" s="6" t="s">
        <v>431</v>
      </c>
      <c r="I86" s="6" t="s">
        <v>401</v>
      </c>
      <c r="J86" s="3" t="s">
        <v>277</v>
      </c>
      <c r="K86" s="3" t="s">
        <v>411</v>
      </c>
      <c r="L86" s="3" t="s">
        <v>233</v>
      </c>
      <c r="M86" s="9">
        <v>44154</v>
      </c>
      <c r="N86" s="15"/>
      <c r="O86" s="5">
        <v>1</v>
      </c>
      <c r="P86" s="3">
        <f t="shared" si="2"/>
        <v>1</v>
      </c>
    </row>
    <row r="87" spans="2:16" x14ac:dyDescent="0.3">
      <c r="B87" s="3" t="s">
        <v>86</v>
      </c>
      <c r="C87" s="3" t="s">
        <v>112</v>
      </c>
      <c r="D87" s="5">
        <v>1</v>
      </c>
      <c r="E87" s="3">
        <v>882501</v>
      </c>
      <c r="F87" s="3" t="s">
        <v>115</v>
      </c>
      <c r="G87" s="3" t="s">
        <v>132</v>
      </c>
      <c r="H87" s="6" t="s">
        <v>431</v>
      </c>
      <c r="I87" s="6" t="s">
        <v>401</v>
      </c>
      <c r="J87" s="3" t="s">
        <v>291</v>
      </c>
      <c r="K87" s="3" t="s">
        <v>410</v>
      </c>
      <c r="L87" s="3" t="s">
        <v>230</v>
      </c>
      <c r="M87" s="9">
        <v>42661</v>
      </c>
      <c r="N87" s="15"/>
      <c r="O87" s="5">
        <v>1</v>
      </c>
      <c r="P87" s="3">
        <f t="shared" si="2"/>
        <v>1</v>
      </c>
    </row>
    <row r="88" spans="2:16" x14ac:dyDescent="0.3">
      <c r="B88" s="3" t="s">
        <v>86</v>
      </c>
      <c r="C88" s="3" t="s">
        <v>100</v>
      </c>
      <c r="D88" s="5">
        <v>1</v>
      </c>
      <c r="E88" s="3">
        <v>882001</v>
      </c>
      <c r="F88" s="3" t="s">
        <v>115</v>
      </c>
      <c r="G88" s="3" t="s">
        <v>132</v>
      </c>
      <c r="H88" s="6" t="s">
        <v>431</v>
      </c>
      <c r="I88" s="3" t="s">
        <v>401</v>
      </c>
      <c r="J88" s="3" t="s">
        <v>293</v>
      </c>
      <c r="K88" s="3" t="s">
        <v>408</v>
      </c>
      <c r="L88" s="3" t="s">
        <v>229</v>
      </c>
      <c r="M88" s="9">
        <v>44198</v>
      </c>
      <c r="N88" s="15"/>
      <c r="O88" s="5">
        <v>1</v>
      </c>
      <c r="P88" s="3">
        <f t="shared" si="2"/>
        <v>1</v>
      </c>
    </row>
    <row r="89" spans="2:16" x14ac:dyDescent="0.3">
      <c r="B89" s="3" t="s">
        <v>86</v>
      </c>
      <c r="C89" s="3" t="s">
        <v>100</v>
      </c>
      <c r="D89" s="5">
        <v>1</v>
      </c>
      <c r="E89" s="3">
        <v>882002</v>
      </c>
      <c r="F89" s="3" t="s">
        <v>115</v>
      </c>
      <c r="G89" s="3" t="s">
        <v>132</v>
      </c>
      <c r="H89" s="6" t="s">
        <v>431</v>
      </c>
      <c r="I89" s="3" t="s">
        <v>401</v>
      </c>
      <c r="J89" s="3" t="s">
        <v>292</v>
      </c>
      <c r="K89" s="3" t="s">
        <v>409</v>
      </c>
      <c r="L89" s="3" t="s">
        <v>228</v>
      </c>
      <c r="M89" s="9">
        <v>43845</v>
      </c>
      <c r="N89" s="15"/>
      <c r="O89" s="5">
        <v>1</v>
      </c>
      <c r="P89" s="3">
        <f t="shared" si="2"/>
        <v>1</v>
      </c>
    </row>
    <row r="90" spans="2:16" x14ac:dyDescent="0.3">
      <c r="B90" s="3" t="s">
        <v>86</v>
      </c>
      <c r="C90" s="3" t="s">
        <v>103</v>
      </c>
      <c r="D90" s="5">
        <v>1</v>
      </c>
      <c r="E90" s="3">
        <v>884001</v>
      </c>
      <c r="F90" s="3" t="s">
        <v>115</v>
      </c>
      <c r="G90" s="3" t="s">
        <v>132</v>
      </c>
      <c r="H90" s="3" t="s">
        <v>431</v>
      </c>
      <c r="I90" s="3" t="s">
        <v>230</v>
      </c>
      <c r="J90" s="3" t="s">
        <v>275</v>
      </c>
      <c r="K90" s="3" t="s">
        <v>412</v>
      </c>
      <c r="L90" s="3" t="s">
        <v>235</v>
      </c>
      <c r="M90" s="9">
        <v>45207</v>
      </c>
      <c r="N90" s="15"/>
      <c r="O90" s="5">
        <v>1</v>
      </c>
      <c r="P90" s="3">
        <f t="shared" si="2"/>
        <v>1</v>
      </c>
    </row>
    <row r="91" spans="2:16" x14ac:dyDescent="0.3">
      <c r="B91" s="3" t="s">
        <v>86</v>
      </c>
      <c r="C91" s="3" t="s">
        <v>103</v>
      </c>
      <c r="D91" s="5">
        <v>1</v>
      </c>
      <c r="E91" s="3">
        <v>884002</v>
      </c>
      <c r="F91" s="3" t="s">
        <v>115</v>
      </c>
      <c r="G91" s="3" t="s">
        <v>132</v>
      </c>
      <c r="H91" s="3" t="s">
        <v>431</v>
      </c>
      <c r="I91" s="3" t="s">
        <v>230</v>
      </c>
      <c r="J91" s="3" t="s">
        <v>274</v>
      </c>
      <c r="K91" s="3" t="s">
        <v>413</v>
      </c>
      <c r="L91" s="3" t="s">
        <v>236</v>
      </c>
      <c r="M91" s="9">
        <v>42211</v>
      </c>
      <c r="N91" s="15"/>
      <c r="O91" s="5">
        <v>1</v>
      </c>
      <c r="P91" s="3">
        <f t="shared" si="2"/>
        <v>1</v>
      </c>
    </row>
    <row r="92" spans="2:16" x14ac:dyDescent="0.3">
      <c r="B92" s="3" t="s">
        <v>86</v>
      </c>
      <c r="C92" s="3" t="s">
        <v>98</v>
      </c>
      <c r="D92" s="5">
        <v>1</v>
      </c>
      <c r="E92" s="3">
        <v>880506</v>
      </c>
      <c r="F92" s="3" t="s">
        <v>115</v>
      </c>
      <c r="G92" s="3" t="s">
        <v>132</v>
      </c>
      <c r="H92" s="6" t="s">
        <v>431</v>
      </c>
      <c r="I92" s="3" t="s">
        <v>230</v>
      </c>
      <c r="J92" s="6" t="s">
        <v>329</v>
      </c>
      <c r="K92" s="6" t="s">
        <v>399</v>
      </c>
      <c r="L92" s="6" t="s">
        <v>218</v>
      </c>
      <c r="M92" s="9">
        <v>45429</v>
      </c>
      <c r="N92" s="15"/>
      <c r="O92" s="5">
        <v>1</v>
      </c>
      <c r="P92" s="3">
        <f t="shared" si="2"/>
        <v>1</v>
      </c>
    </row>
    <row r="93" spans="2:16" x14ac:dyDescent="0.3">
      <c r="B93" s="3" t="s">
        <v>86</v>
      </c>
      <c r="C93" s="3" t="s">
        <v>98</v>
      </c>
      <c r="D93" s="5">
        <v>1</v>
      </c>
      <c r="E93" s="3">
        <v>880501</v>
      </c>
      <c r="F93" s="3" t="s">
        <v>115</v>
      </c>
      <c r="G93" s="3" t="s">
        <v>132</v>
      </c>
      <c r="H93" s="6" t="s">
        <v>431</v>
      </c>
      <c r="I93" s="3" t="s">
        <v>230</v>
      </c>
      <c r="J93" s="6" t="s">
        <v>325</v>
      </c>
      <c r="K93" s="6" t="s">
        <v>394</v>
      </c>
      <c r="L93" s="6" t="s">
        <v>213</v>
      </c>
      <c r="M93" s="9">
        <v>43828</v>
      </c>
      <c r="N93" s="15"/>
      <c r="O93" s="5">
        <v>1</v>
      </c>
      <c r="P93" s="3">
        <f t="shared" si="2"/>
        <v>1</v>
      </c>
    </row>
    <row r="94" spans="2:16" x14ac:dyDescent="0.3">
      <c r="B94" s="3" t="s">
        <v>86</v>
      </c>
      <c r="C94" s="3" t="s">
        <v>98</v>
      </c>
      <c r="D94" s="5">
        <v>1</v>
      </c>
      <c r="E94" s="3">
        <v>880505</v>
      </c>
      <c r="F94" s="3" t="s">
        <v>115</v>
      </c>
      <c r="G94" s="3" t="s">
        <v>132</v>
      </c>
      <c r="H94" s="6" t="s">
        <v>431</v>
      </c>
      <c r="I94" s="3" t="s">
        <v>230</v>
      </c>
      <c r="J94" s="6" t="s">
        <v>216</v>
      </c>
      <c r="K94" s="6" t="s">
        <v>398</v>
      </c>
      <c r="L94" s="6" t="s">
        <v>217</v>
      </c>
      <c r="M94" s="9">
        <v>43612</v>
      </c>
      <c r="N94" s="15"/>
      <c r="O94" s="5">
        <v>1</v>
      </c>
      <c r="P94" s="3">
        <f t="shared" si="2"/>
        <v>1</v>
      </c>
    </row>
    <row r="95" spans="2:16" x14ac:dyDescent="0.3">
      <c r="B95" s="3" t="s">
        <v>86</v>
      </c>
      <c r="C95" s="3" t="s">
        <v>98</v>
      </c>
      <c r="D95" s="5">
        <v>1</v>
      </c>
      <c r="E95" s="3">
        <v>880503</v>
      </c>
      <c r="F95" s="3" t="s">
        <v>115</v>
      </c>
      <c r="G95" s="3" t="s">
        <v>132</v>
      </c>
      <c r="H95" s="6" t="s">
        <v>431</v>
      </c>
      <c r="I95" s="3" t="s">
        <v>230</v>
      </c>
      <c r="J95" s="6" t="s">
        <v>327</v>
      </c>
      <c r="K95" s="6" t="s">
        <v>396</v>
      </c>
      <c r="L95" s="6" t="s">
        <v>201</v>
      </c>
      <c r="M95" s="9">
        <v>43263</v>
      </c>
      <c r="N95" s="15"/>
      <c r="O95" s="5">
        <v>1</v>
      </c>
      <c r="P95" s="3">
        <f t="shared" si="2"/>
        <v>1</v>
      </c>
    </row>
    <row r="96" spans="2:16" x14ac:dyDescent="0.3">
      <c r="B96" s="3" t="s">
        <v>86</v>
      </c>
      <c r="C96" s="3" t="s">
        <v>98</v>
      </c>
      <c r="D96" s="5">
        <v>1</v>
      </c>
      <c r="E96" s="3">
        <v>880502</v>
      </c>
      <c r="F96" s="3" t="s">
        <v>115</v>
      </c>
      <c r="G96" s="3" t="s">
        <v>132</v>
      </c>
      <c r="H96" s="6" t="s">
        <v>431</v>
      </c>
      <c r="I96" s="3" t="s">
        <v>230</v>
      </c>
      <c r="J96" s="6" t="s">
        <v>326</v>
      </c>
      <c r="K96" s="6" t="s">
        <v>395</v>
      </c>
      <c r="L96" s="6" t="s">
        <v>214</v>
      </c>
      <c r="M96" s="9">
        <v>43144</v>
      </c>
      <c r="N96" s="15"/>
      <c r="O96" s="5">
        <v>1</v>
      </c>
      <c r="P96" s="3">
        <f t="shared" si="2"/>
        <v>1</v>
      </c>
    </row>
    <row r="97" spans="2:16" x14ac:dyDescent="0.3">
      <c r="B97" s="3" t="s">
        <v>86</v>
      </c>
      <c r="C97" s="3" t="s">
        <v>98</v>
      </c>
      <c r="D97" s="5">
        <v>1</v>
      </c>
      <c r="E97" s="3">
        <v>880504</v>
      </c>
      <c r="F97" s="3" t="s">
        <v>115</v>
      </c>
      <c r="G97" s="3" t="s">
        <v>132</v>
      </c>
      <c r="H97" s="6" t="s">
        <v>431</v>
      </c>
      <c r="I97" s="3" t="s">
        <v>230</v>
      </c>
      <c r="J97" s="6" t="s">
        <v>328</v>
      </c>
      <c r="K97" s="6" t="s">
        <v>397</v>
      </c>
      <c r="L97" s="6" t="s">
        <v>215</v>
      </c>
      <c r="M97" s="9">
        <v>42774</v>
      </c>
      <c r="N97" s="15"/>
      <c r="O97" s="5">
        <v>1</v>
      </c>
      <c r="P97" s="3">
        <f t="shared" si="2"/>
        <v>1</v>
      </c>
    </row>
    <row r="98" spans="2:16" x14ac:dyDescent="0.3">
      <c r="B98" s="3" t="s">
        <v>86</v>
      </c>
      <c r="C98" s="3" t="s">
        <v>104</v>
      </c>
      <c r="D98" s="5">
        <v>1</v>
      </c>
      <c r="E98" s="3">
        <v>881501</v>
      </c>
      <c r="F98" s="3" t="s">
        <v>115</v>
      </c>
      <c r="G98" s="3" t="s">
        <v>132</v>
      </c>
      <c r="H98" s="6" t="s">
        <v>431</v>
      </c>
      <c r="I98" s="3" t="s">
        <v>228</v>
      </c>
      <c r="J98" s="6" t="s">
        <v>314</v>
      </c>
      <c r="K98" s="6" t="s">
        <v>231</v>
      </c>
      <c r="L98" s="6" t="s">
        <v>219</v>
      </c>
      <c r="M98" s="9">
        <v>44682</v>
      </c>
      <c r="N98" s="15"/>
      <c r="O98" s="5">
        <v>1</v>
      </c>
      <c r="P98" s="3">
        <f t="shared" ref="P98:P101" si="3">D98*O98</f>
        <v>1</v>
      </c>
    </row>
    <row r="99" spans="2:16" x14ac:dyDescent="0.3">
      <c r="B99" s="3" t="s">
        <v>86</v>
      </c>
      <c r="C99" s="3" t="s">
        <v>104</v>
      </c>
      <c r="D99" s="5">
        <v>1</v>
      </c>
      <c r="E99" s="3">
        <v>881505</v>
      </c>
      <c r="F99" s="3" t="s">
        <v>115</v>
      </c>
      <c r="G99" s="3" t="s">
        <v>132</v>
      </c>
      <c r="H99" s="6" t="s">
        <v>431</v>
      </c>
      <c r="I99" s="3" t="s">
        <v>228</v>
      </c>
      <c r="J99" s="3" t="s">
        <v>310</v>
      </c>
      <c r="K99" s="3" t="s">
        <v>405</v>
      </c>
      <c r="L99" s="3" t="s">
        <v>223</v>
      </c>
      <c r="M99" s="9">
        <v>43704</v>
      </c>
      <c r="N99" s="15"/>
      <c r="O99" s="5">
        <v>1</v>
      </c>
      <c r="P99" s="3">
        <f t="shared" si="3"/>
        <v>1</v>
      </c>
    </row>
    <row r="100" spans="2:16" x14ac:dyDescent="0.3">
      <c r="B100" s="3" t="s">
        <v>86</v>
      </c>
      <c r="C100" s="3" t="s">
        <v>104</v>
      </c>
      <c r="D100" s="5">
        <v>1</v>
      </c>
      <c r="E100" s="3">
        <v>881508</v>
      </c>
      <c r="F100" s="3" t="s">
        <v>115</v>
      </c>
      <c r="G100" s="3" t="s">
        <v>132</v>
      </c>
      <c r="H100" s="6" t="s">
        <v>431</v>
      </c>
      <c r="I100" s="3" t="s">
        <v>228</v>
      </c>
      <c r="J100" s="3" t="s">
        <v>308</v>
      </c>
      <c r="K100" s="3" t="s">
        <v>382</v>
      </c>
      <c r="L100" s="3" t="s">
        <v>227</v>
      </c>
      <c r="M100" s="9">
        <v>42942</v>
      </c>
      <c r="N100" s="15"/>
      <c r="O100" s="5">
        <v>1</v>
      </c>
      <c r="P100" s="3">
        <f t="shared" si="3"/>
        <v>1</v>
      </c>
    </row>
    <row r="101" spans="2:16" x14ac:dyDescent="0.3">
      <c r="B101" s="3" t="s">
        <v>86</v>
      </c>
      <c r="C101" s="3" t="s">
        <v>104</v>
      </c>
      <c r="D101" s="5">
        <v>1</v>
      </c>
      <c r="E101" s="3">
        <v>881502</v>
      </c>
      <c r="F101" s="3" t="s">
        <v>115</v>
      </c>
      <c r="G101" s="3" t="s">
        <v>132</v>
      </c>
      <c r="H101" s="6" t="s">
        <v>431</v>
      </c>
      <c r="I101" s="3" t="s">
        <v>228</v>
      </c>
      <c r="J101" s="3" t="s">
        <v>313</v>
      </c>
      <c r="K101" s="3" t="s">
        <v>402</v>
      </c>
      <c r="L101" s="3" t="s">
        <v>220</v>
      </c>
      <c r="M101" s="9">
        <v>42166</v>
      </c>
      <c r="N101" s="15"/>
      <c r="O101" s="5">
        <v>1</v>
      </c>
      <c r="P101" s="3">
        <f t="shared" si="3"/>
        <v>1</v>
      </c>
    </row>
    <row r="102" spans="2:16" x14ac:dyDescent="0.3">
      <c r="J102"/>
      <c r="L102"/>
      <c r="M102" t="s">
        <v>435</v>
      </c>
    </row>
    <row r="103" spans="2:16" x14ac:dyDescent="0.3">
      <c r="M103" t="s">
        <v>435</v>
      </c>
    </row>
    <row r="104" spans="2:16" x14ac:dyDescent="0.3">
      <c r="D104"/>
      <c r="M104" t="s">
        <v>435</v>
      </c>
    </row>
    <row r="105" spans="2:16" x14ac:dyDescent="0.3">
      <c r="D105"/>
      <c r="M105" t="s">
        <v>435</v>
      </c>
    </row>
    <row r="106" spans="2:16" x14ac:dyDescent="0.3">
      <c r="D106"/>
      <c r="M106" t="s">
        <v>435</v>
      </c>
    </row>
    <row r="107" spans="2:16" x14ac:dyDescent="0.3">
      <c r="D107"/>
      <c r="M107" t="s">
        <v>435</v>
      </c>
    </row>
    <row r="108" spans="2:16" x14ac:dyDescent="0.3">
      <c r="M108" t="s">
        <v>435</v>
      </c>
    </row>
    <row r="109" spans="2:16" x14ac:dyDescent="0.3">
      <c r="M109" t="s">
        <v>435</v>
      </c>
    </row>
    <row r="110" spans="2:16" x14ac:dyDescent="0.3">
      <c r="M110" t="s">
        <v>435</v>
      </c>
    </row>
    <row r="111" spans="2:16" x14ac:dyDescent="0.3">
      <c r="M111" t="s">
        <v>435</v>
      </c>
    </row>
    <row r="112" spans="2:16" x14ac:dyDescent="0.3">
      <c r="M112" t="s">
        <v>435</v>
      </c>
    </row>
    <row r="113" spans="13:13" x14ac:dyDescent="0.3">
      <c r="M113" t="s">
        <v>435</v>
      </c>
    </row>
    <row r="114" spans="13:13" x14ac:dyDescent="0.3">
      <c r="M114" t="s">
        <v>435</v>
      </c>
    </row>
    <row r="115" spans="13:13" x14ac:dyDescent="0.3">
      <c r="M115" t="s">
        <v>435</v>
      </c>
    </row>
    <row r="116" spans="13:13" x14ac:dyDescent="0.3">
      <c r="M116" t="s">
        <v>435</v>
      </c>
    </row>
    <row r="117" spans="13:13" x14ac:dyDescent="0.3">
      <c r="M117" t="s">
        <v>435</v>
      </c>
    </row>
    <row r="118" spans="13:13" x14ac:dyDescent="0.3">
      <c r="M118" t="s">
        <v>435</v>
      </c>
    </row>
    <row r="119" spans="13:13" x14ac:dyDescent="0.3">
      <c r="M119" t="s">
        <v>435</v>
      </c>
    </row>
    <row r="120" spans="13:13" x14ac:dyDescent="0.3">
      <c r="M120" t="s">
        <v>435</v>
      </c>
    </row>
    <row r="121" spans="13:13" x14ac:dyDescent="0.3">
      <c r="M121" t="s">
        <v>435</v>
      </c>
    </row>
    <row r="122" spans="13:13" x14ac:dyDescent="0.3">
      <c r="M122" t="s">
        <v>435</v>
      </c>
    </row>
    <row r="123" spans="13:13" x14ac:dyDescent="0.3">
      <c r="M123" t="s">
        <v>435</v>
      </c>
    </row>
    <row r="124" spans="13:13" x14ac:dyDescent="0.3">
      <c r="M124" t="s">
        <v>435</v>
      </c>
    </row>
    <row r="125" spans="13:13" x14ac:dyDescent="0.3">
      <c r="M125" t="s">
        <v>435</v>
      </c>
    </row>
    <row r="126" spans="13:13" x14ac:dyDescent="0.3">
      <c r="M126" t="s">
        <v>435</v>
      </c>
    </row>
    <row r="127" spans="13:13" x14ac:dyDescent="0.3">
      <c r="M127" t="s">
        <v>435</v>
      </c>
    </row>
    <row r="128" spans="13:13" x14ac:dyDescent="0.3">
      <c r="M128" t="s">
        <v>435</v>
      </c>
    </row>
    <row r="129" spans="13:13" x14ac:dyDescent="0.3">
      <c r="M129" t="s">
        <v>435</v>
      </c>
    </row>
    <row r="130" spans="13:13" x14ac:dyDescent="0.3">
      <c r="M130" t="s">
        <v>435</v>
      </c>
    </row>
    <row r="131" spans="13:13" x14ac:dyDescent="0.3">
      <c r="M131" t="s">
        <v>435</v>
      </c>
    </row>
    <row r="132" spans="13:13" x14ac:dyDescent="0.3">
      <c r="M132" t="s">
        <v>435</v>
      </c>
    </row>
    <row r="133" spans="13:13" x14ac:dyDescent="0.3">
      <c r="M133" t="s">
        <v>435</v>
      </c>
    </row>
    <row r="134" spans="13:13" x14ac:dyDescent="0.3">
      <c r="M134" t="s">
        <v>435</v>
      </c>
    </row>
    <row r="135" spans="13:13" x14ac:dyDescent="0.3">
      <c r="M135" t="s">
        <v>435</v>
      </c>
    </row>
    <row r="136" spans="13:13" x14ac:dyDescent="0.3">
      <c r="M136" t="s">
        <v>435</v>
      </c>
    </row>
    <row r="137" spans="13:13" x14ac:dyDescent="0.3">
      <c r="M137" t="s">
        <v>435</v>
      </c>
    </row>
    <row r="138" spans="13:13" x14ac:dyDescent="0.3">
      <c r="M138" t="s">
        <v>435</v>
      </c>
    </row>
    <row r="139" spans="13:13" x14ac:dyDescent="0.3">
      <c r="M139" t="s">
        <v>435</v>
      </c>
    </row>
    <row r="140" spans="13:13" x14ac:dyDescent="0.3">
      <c r="M140" t="s">
        <v>435</v>
      </c>
    </row>
    <row r="141" spans="13:13" x14ac:dyDescent="0.3">
      <c r="M141" t="s">
        <v>435</v>
      </c>
    </row>
    <row r="142" spans="13:13" x14ac:dyDescent="0.3">
      <c r="M142" t="s">
        <v>435</v>
      </c>
    </row>
    <row r="143" spans="13:13" x14ac:dyDescent="0.3">
      <c r="M143" t="s">
        <v>435</v>
      </c>
    </row>
    <row r="144" spans="13:13" x14ac:dyDescent="0.3">
      <c r="M144" t="s">
        <v>435</v>
      </c>
    </row>
    <row r="145" spans="13:13" x14ac:dyDescent="0.3">
      <c r="M145" t="s">
        <v>435</v>
      </c>
    </row>
    <row r="146" spans="13:13" x14ac:dyDescent="0.3">
      <c r="M146" t="s">
        <v>435</v>
      </c>
    </row>
    <row r="147" spans="13:13" x14ac:dyDescent="0.3">
      <c r="M147" t="s">
        <v>435</v>
      </c>
    </row>
    <row r="148" spans="13:13" x14ac:dyDescent="0.3">
      <c r="M148" t="s">
        <v>435</v>
      </c>
    </row>
    <row r="149" spans="13:13" x14ac:dyDescent="0.3">
      <c r="M149" t="s">
        <v>435</v>
      </c>
    </row>
    <row r="150" spans="13:13" x14ac:dyDescent="0.3">
      <c r="M150" t="s">
        <v>435</v>
      </c>
    </row>
    <row r="151" spans="13:13" x14ac:dyDescent="0.3">
      <c r="M151" t="s">
        <v>435</v>
      </c>
    </row>
    <row r="152" spans="13:13" x14ac:dyDescent="0.3">
      <c r="M152" t="s">
        <v>435</v>
      </c>
    </row>
    <row r="153" spans="13:13" x14ac:dyDescent="0.3">
      <c r="M153" t="s">
        <v>435</v>
      </c>
    </row>
    <row r="154" spans="13:13" x14ac:dyDescent="0.3">
      <c r="M154" t="s">
        <v>435</v>
      </c>
    </row>
  </sheetData>
  <sortState xmlns:xlrd2="http://schemas.microsoft.com/office/spreadsheetml/2017/richdata2" ref="B2:P101">
    <sortCondition ref="O2:O101"/>
    <sortCondition ref="G2:G101"/>
    <sortCondition ref="I2:I101"/>
  </sortState>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621BF-D25A-4993-B364-A40D81441E9C}">
  <dimension ref="A1:P17"/>
  <sheetViews>
    <sheetView workbookViewId="0">
      <selection activeCell="F4" sqref="F4:F7"/>
    </sheetView>
  </sheetViews>
  <sheetFormatPr defaultRowHeight="14.4" x14ac:dyDescent="0.3"/>
  <cols>
    <col min="1" max="1" width="2.88671875" bestFit="1" customWidth="1"/>
    <col min="2" max="2" width="13.44140625" bestFit="1" customWidth="1"/>
    <col min="3" max="3" width="17.88671875" bestFit="1" customWidth="1"/>
    <col min="4" max="4" width="50.21875" bestFit="1" customWidth="1"/>
    <col min="5" max="5" width="11.109375" customWidth="1"/>
    <col min="6" max="6" width="10.5546875" bestFit="1" customWidth="1"/>
    <col min="7" max="7" width="7.21875" bestFit="1" customWidth="1"/>
    <col min="8" max="8" width="7.21875" customWidth="1"/>
    <col min="9" max="9" width="9.44140625" bestFit="1" customWidth="1"/>
    <col min="10" max="10" width="12.109375" bestFit="1" customWidth="1"/>
    <col min="11" max="11" width="10.5546875" customWidth="1"/>
    <col min="12" max="12" width="13.44140625" customWidth="1"/>
    <col min="13" max="13" width="10.33203125" bestFit="1" customWidth="1"/>
    <col min="14" max="14" width="18.88671875" bestFit="1" customWidth="1"/>
    <col min="15" max="15" width="15.33203125" customWidth="1"/>
    <col min="16" max="16" width="10.33203125" bestFit="1" customWidth="1"/>
  </cols>
  <sheetData>
    <row r="1" spans="1:16" ht="43.2" x14ac:dyDescent="0.3">
      <c r="A1" s="10" t="s">
        <v>512</v>
      </c>
      <c r="B1" s="10" t="s">
        <v>0</v>
      </c>
      <c r="C1" s="10" t="s">
        <v>1</v>
      </c>
      <c r="D1" s="10" t="s">
        <v>2</v>
      </c>
      <c r="E1" s="10" t="s">
        <v>43</v>
      </c>
      <c r="F1" s="10" t="s">
        <v>3</v>
      </c>
      <c r="G1" s="10" t="s">
        <v>7</v>
      </c>
      <c r="H1" s="10" t="s">
        <v>34</v>
      </c>
      <c r="I1" s="10" t="s">
        <v>6</v>
      </c>
      <c r="J1" s="10" t="s">
        <v>5</v>
      </c>
      <c r="K1" s="10" t="s">
        <v>20</v>
      </c>
      <c r="L1" s="10" t="s">
        <v>31</v>
      </c>
      <c r="M1" s="10" t="s">
        <v>32</v>
      </c>
      <c r="N1" s="10" t="s">
        <v>33</v>
      </c>
    </row>
    <row r="2" spans="1:16" x14ac:dyDescent="0.3">
      <c r="A2" s="6">
        <v>1</v>
      </c>
      <c r="B2" s="6" t="s">
        <v>262</v>
      </c>
      <c r="C2" s="6" t="s">
        <v>357</v>
      </c>
      <c r="D2" s="3" t="s">
        <v>77</v>
      </c>
      <c r="E2" s="3">
        <v>551501</v>
      </c>
      <c r="F2" s="3" t="s">
        <v>73</v>
      </c>
      <c r="G2" s="3" t="s">
        <v>125</v>
      </c>
      <c r="H2" s="3" t="s">
        <v>113</v>
      </c>
      <c r="I2" s="6" t="s">
        <v>151</v>
      </c>
      <c r="J2" s="6" t="s">
        <v>161</v>
      </c>
      <c r="K2" s="9">
        <v>45498</v>
      </c>
      <c r="L2" s="15">
        <v>0</v>
      </c>
      <c r="M2" s="9">
        <v>45656</v>
      </c>
      <c r="N2" s="6" t="s">
        <v>439</v>
      </c>
    </row>
    <row r="3" spans="1:16" x14ac:dyDescent="0.3">
      <c r="A3" s="6">
        <v>1</v>
      </c>
      <c r="B3" s="6" t="s">
        <v>263</v>
      </c>
      <c r="C3" s="6" t="s">
        <v>358</v>
      </c>
      <c r="D3" s="3" t="s">
        <v>77</v>
      </c>
      <c r="E3" s="3">
        <v>551502</v>
      </c>
      <c r="F3" s="3" t="s">
        <v>73</v>
      </c>
      <c r="G3" s="3" t="s">
        <v>125</v>
      </c>
      <c r="H3" s="3" t="s">
        <v>113</v>
      </c>
      <c r="I3" s="6" t="s">
        <v>151</v>
      </c>
      <c r="J3" s="6" t="s">
        <v>161</v>
      </c>
      <c r="K3" s="9">
        <v>44949</v>
      </c>
      <c r="L3" s="15">
        <v>0</v>
      </c>
      <c r="M3" s="9">
        <v>45627</v>
      </c>
      <c r="N3" s="6" t="s">
        <v>439</v>
      </c>
    </row>
    <row r="4" spans="1:16" x14ac:dyDescent="0.3">
      <c r="A4" s="6">
        <v>1</v>
      </c>
      <c r="B4" s="6" t="s">
        <v>247</v>
      </c>
      <c r="C4" s="6" t="s">
        <v>341</v>
      </c>
      <c r="D4" s="3" t="s">
        <v>64</v>
      </c>
      <c r="E4" s="3">
        <v>223001</v>
      </c>
      <c r="F4" s="3" t="s">
        <v>58</v>
      </c>
      <c r="G4" s="3" t="s">
        <v>117</v>
      </c>
      <c r="H4" s="3" t="s">
        <v>114</v>
      </c>
      <c r="I4" s="6" t="s">
        <v>136</v>
      </c>
      <c r="J4" s="6" t="s">
        <v>136</v>
      </c>
      <c r="K4" s="9">
        <v>42769</v>
      </c>
      <c r="L4" s="9">
        <v>43134</v>
      </c>
      <c r="M4" s="9">
        <v>45580</v>
      </c>
      <c r="N4" s="6" t="s">
        <v>438</v>
      </c>
    </row>
    <row r="5" spans="1:16" x14ac:dyDescent="0.3">
      <c r="A5" s="6">
        <v>1</v>
      </c>
      <c r="B5" s="6" t="s">
        <v>448</v>
      </c>
      <c r="C5" s="6" t="s">
        <v>455</v>
      </c>
      <c r="D5" s="3" t="s">
        <v>72</v>
      </c>
      <c r="E5" s="3">
        <v>440501</v>
      </c>
      <c r="F5" s="3" t="s">
        <v>71</v>
      </c>
      <c r="G5" s="3" t="s">
        <v>121</v>
      </c>
      <c r="H5" s="3" t="s">
        <v>114</v>
      </c>
      <c r="I5" s="6" t="s">
        <v>146</v>
      </c>
      <c r="J5" s="6" t="s">
        <v>146</v>
      </c>
      <c r="K5" s="9">
        <v>43779</v>
      </c>
      <c r="L5" s="9">
        <v>44145</v>
      </c>
      <c r="M5" s="9">
        <v>45458</v>
      </c>
      <c r="N5" s="6" t="s">
        <v>438</v>
      </c>
    </row>
    <row r="6" spans="1:16" x14ac:dyDescent="0.3">
      <c r="A6" s="6">
        <v>1</v>
      </c>
      <c r="B6" s="6" t="s">
        <v>279</v>
      </c>
      <c r="C6" s="6" t="s">
        <v>361</v>
      </c>
      <c r="D6" s="3" t="s">
        <v>77</v>
      </c>
      <c r="E6" s="3">
        <v>551513</v>
      </c>
      <c r="F6" s="3" t="s">
        <v>73</v>
      </c>
      <c r="G6" s="3" t="s">
        <v>125</v>
      </c>
      <c r="H6" s="3" t="s">
        <v>113</v>
      </c>
      <c r="I6" s="6" t="s">
        <v>151</v>
      </c>
      <c r="J6" s="6" t="s">
        <v>432</v>
      </c>
      <c r="K6" s="9">
        <v>44652</v>
      </c>
      <c r="L6" s="9">
        <v>45200</v>
      </c>
      <c r="M6" s="9">
        <v>45444</v>
      </c>
      <c r="N6" s="6" t="s">
        <v>438</v>
      </c>
    </row>
    <row r="7" spans="1:16" x14ac:dyDescent="0.3">
      <c r="A7" s="6">
        <v>1</v>
      </c>
      <c r="B7" s="6" t="s">
        <v>302</v>
      </c>
      <c r="C7" s="6" t="s">
        <v>380</v>
      </c>
      <c r="D7" s="3" t="s">
        <v>90</v>
      </c>
      <c r="E7" s="3">
        <v>772002</v>
      </c>
      <c r="F7" s="3" t="s">
        <v>86</v>
      </c>
      <c r="G7" s="3" t="s">
        <v>130</v>
      </c>
      <c r="H7" s="3" t="s">
        <v>115</v>
      </c>
      <c r="I7" s="3" t="s">
        <v>431</v>
      </c>
      <c r="J7" s="6" t="s">
        <v>212</v>
      </c>
      <c r="K7" s="9">
        <v>42891</v>
      </c>
      <c r="L7" s="9">
        <v>43256</v>
      </c>
      <c r="M7" s="9">
        <v>45506</v>
      </c>
      <c r="N7" s="6" t="s">
        <v>438</v>
      </c>
      <c r="P7" s="8">
        <v>45550</v>
      </c>
    </row>
    <row r="8" spans="1:16" x14ac:dyDescent="0.3">
      <c r="A8" s="16">
        <v>1</v>
      </c>
      <c r="B8" s="16" t="s">
        <v>442</v>
      </c>
      <c r="C8" s="16" t="s">
        <v>443</v>
      </c>
      <c r="D8" s="17" t="s">
        <v>96</v>
      </c>
      <c r="E8" s="17">
        <v>775001</v>
      </c>
      <c r="F8" s="17" t="s">
        <v>86</v>
      </c>
      <c r="G8" s="17" t="s">
        <v>131</v>
      </c>
      <c r="H8" s="17" t="s">
        <v>114</v>
      </c>
      <c r="I8" s="16" t="s">
        <v>431</v>
      </c>
      <c r="J8" s="17" t="s">
        <v>209</v>
      </c>
      <c r="K8" s="18">
        <v>42060</v>
      </c>
      <c r="L8" s="18">
        <v>42415</v>
      </c>
      <c r="M8" s="8">
        <v>45511</v>
      </c>
      <c r="N8" s="16" t="s">
        <v>438</v>
      </c>
      <c r="P8" s="8">
        <v>45662</v>
      </c>
    </row>
    <row r="9" spans="1:16" x14ac:dyDescent="0.3">
      <c r="A9" s="6">
        <v>1</v>
      </c>
      <c r="B9" s="6" t="s">
        <v>449</v>
      </c>
      <c r="C9" s="6" t="s">
        <v>450</v>
      </c>
      <c r="D9" s="3" t="s">
        <v>59</v>
      </c>
      <c r="E9" s="3">
        <v>220101</v>
      </c>
      <c r="F9" s="3" t="s">
        <v>58</v>
      </c>
      <c r="G9" s="3" t="s">
        <v>120</v>
      </c>
      <c r="H9" s="3" t="s">
        <v>107</v>
      </c>
      <c r="I9" s="6" t="s">
        <v>148</v>
      </c>
      <c r="J9" s="6" t="s">
        <v>148</v>
      </c>
      <c r="K9" s="9">
        <v>42187</v>
      </c>
      <c r="L9" s="9">
        <v>42553</v>
      </c>
      <c r="M9" s="9">
        <v>45328</v>
      </c>
      <c r="N9" s="6" t="s">
        <v>436</v>
      </c>
    </row>
    <row r="10" spans="1:16" x14ac:dyDescent="0.3">
      <c r="A10" s="6">
        <v>1</v>
      </c>
      <c r="B10" s="6" t="s">
        <v>261</v>
      </c>
      <c r="C10" s="20" t="s">
        <v>356</v>
      </c>
      <c r="D10" s="3" t="s">
        <v>76</v>
      </c>
      <c r="E10" s="3">
        <v>551005</v>
      </c>
      <c r="F10" s="3" t="s">
        <v>73</v>
      </c>
      <c r="G10" s="3" t="s">
        <v>125</v>
      </c>
      <c r="H10" s="3" t="s">
        <v>113</v>
      </c>
      <c r="I10" s="6" t="s">
        <v>151</v>
      </c>
      <c r="J10" s="6" t="s">
        <v>352</v>
      </c>
      <c r="K10" s="9">
        <v>42503</v>
      </c>
      <c r="L10" s="9">
        <v>42868</v>
      </c>
      <c r="M10" s="9">
        <v>45627</v>
      </c>
      <c r="N10" s="6" t="s">
        <v>436</v>
      </c>
      <c r="P10" s="3"/>
    </row>
    <row r="11" spans="1:16" x14ac:dyDescent="0.3">
      <c r="A11" s="6">
        <v>1</v>
      </c>
      <c r="B11" s="6" t="s">
        <v>451</v>
      </c>
      <c r="C11" s="20" t="s">
        <v>452</v>
      </c>
      <c r="D11" s="3" t="s">
        <v>77</v>
      </c>
      <c r="E11" s="3">
        <v>551514</v>
      </c>
      <c r="F11" s="3" t="s">
        <v>73</v>
      </c>
      <c r="G11" s="3" t="s">
        <v>125</v>
      </c>
      <c r="H11" s="3" t="s">
        <v>113</v>
      </c>
      <c r="I11" s="6" t="s">
        <v>151</v>
      </c>
      <c r="J11" s="6" t="s">
        <v>432</v>
      </c>
      <c r="K11" s="9">
        <v>38830</v>
      </c>
      <c r="L11" s="9">
        <v>39195</v>
      </c>
      <c r="M11" s="9">
        <v>45385</v>
      </c>
      <c r="N11" s="6" t="s">
        <v>436</v>
      </c>
      <c r="P11" s="3"/>
    </row>
    <row r="12" spans="1:16" x14ac:dyDescent="0.3">
      <c r="A12" s="6">
        <v>1</v>
      </c>
      <c r="B12" s="6" t="s">
        <v>285</v>
      </c>
      <c r="C12" s="20" t="s">
        <v>368</v>
      </c>
      <c r="D12" s="3" t="s">
        <v>79</v>
      </c>
      <c r="E12" s="3">
        <v>553001</v>
      </c>
      <c r="F12" s="3" t="s">
        <v>73</v>
      </c>
      <c r="G12" s="3" t="s">
        <v>126</v>
      </c>
      <c r="H12" s="3" t="s">
        <v>114</v>
      </c>
      <c r="I12" s="6" t="s">
        <v>151</v>
      </c>
      <c r="J12" s="6" t="s">
        <v>352</v>
      </c>
      <c r="K12" s="9">
        <v>43261</v>
      </c>
      <c r="L12" s="9">
        <v>43626</v>
      </c>
      <c r="M12" s="9">
        <v>45597</v>
      </c>
      <c r="N12" s="6" t="s">
        <v>436</v>
      </c>
      <c r="P12" s="9">
        <v>45415</v>
      </c>
    </row>
    <row r="13" spans="1:16" x14ac:dyDescent="0.3">
      <c r="A13" s="6">
        <v>1</v>
      </c>
      <c r="B13" s="6" t="s">
        <v>446</v>
      </c>
      <c r="C13" s="20" t="s">
        <v>447</v>
      </c>
      <c r="D13" s="3" t="s">
        <v>80</v>
      </c>
      <c r="E13" s="3">
        <v>553501</v>
      </c>
      <c r="F13" s="3" t="s">
        <v>73</v>
      </c>
      <c r="G13" s="3" t="s">
        <v>125</v>
      </c>
      <c r="H13" s="3" t="s">
        <v>114</v>
      </c>
      <c r="I13" s="6" t="s">
        <v>151</v>
      </c>
      <c r="J13" s="6" t="s">
        <v>432</v>
      </c>
      <c r="K13" s="9">
        <v>39681</v>
      </c>
      <c r="L13" s="9">
        <v>40046</v>
      </c>
      <c r="M13" s="9">
        <v>45411</v>
      </c>
      <c r="N13" s="6" t="s">
        <v>436</v>
      </c>
      <c r="P13" s="9">
        <v>45446</v>
      </c>
    </row>
    <row r="14" spans="1:16" x14ac:dyDescent="0.3">
      <c r="A14" s="6">
        <v>1</v>
      </c>
      <c r="B14" s="6" t="s">
        <v>453</v>
      </c>
      <c r="C14" s="20" t="s">
        <v>454</v>
      </c>
      <c r="D14" s="3" t="s">
        <v>90</v>
      </c>
      <c r="E14" s="3">
        <v>772010</v>
      </c>
      <c r="F14" s="3" t="s">
        <v>86</v>
      </c>
      <c r="G14" s="3" t="s">
        <v>130</v>
      </c>
      <c r="H14" s="3" t="s">
        <v>115</v>
      </c>
      <c r="I14" s="3" t="s">
        <v>431</v>
      </c>
      <c r="J14" s="6" t="s">
        <v>212</v>
      </c>
      <c r="K14" s="9">
        <v>36708</v>
      </c>
      <c r="L14" s="9">
        <v>37073</v>
      </c>
      <c r="M14" s="9">
        <v>45528</v>
      </c>
      <c r="N14" s="3" t="s">
        <v>436</v>
      </c>
      <c r="P14" s="9">
        <v>45595</v>
      </c>
    </row>
    <row r="15" spans="1:16" x14ac:dyDescent="0.3">
      <c r="A15" s="6">
        <v>1</v>
      </c>
      <c r="B15" s="6" t="s">
        <v>299</v>
      </c>
      <c r="C15" s="20" t="s">
        <v>379</v>
      </c>
      <c r="D15" s="3" t="s">
        <v>88</v>
      </c>
      <c r="E15" s="3">
        <v>771502</v>
      </c>
      <c r="F15" s="3" t="s">
        <v>86</v>
      </c>
      <c r="G15" s="3" t="s">
        <v>130</v>
      </c>
      <c r="H15" s="3" t="s">
        <v>109</v>
      </c>
      <c r="I15" s="6" t="s">
        <v>431</v>
      </c>
      <c r="J15" s="6" t="s">
        <v>431</v>
      </c>
      <c r="K15" s="9">
        <v>42229</v>
      </c>
      <c r="L15" s="9">
        <v>42595</v>
      </c>
      <c r="M15" s="9">
        <v>45505</v>
      </c>
      <c r="N15" s="6" t="s">
        <v>436</v>
      </c>
      <c r="P15" s="9">
        <v>45510</v>
      </c>
    </row>
    <row r="16" spans="1:16" x14ac:dyDescent="0.3">
      <c r="A16" s="6">
        <v>1</v>
      </c>
      <c r="B16" s="6" t="s">
        <v>444</v>
      </c>
      <c r="C16" s="20" t="s">
        <v>445</v>
      </c>
      <c r="D16" s="3" t="s">
        <v>97</v>
      </c>
      <c r="E16" s="3">
        <v>775501</v>
      </c>
      <c r="F16" s="3" t="s">
        <v>86</v>
      </c>
      <c r="G16" s="3" t="s">
        <v>130</v>
      </c>
      <c r="H16" s="3" t="s">
        <v>109</v>
      </c>
      <c r="I16" s="3" t="s">
        <v>431</v>
      </c>
      <c r="J16" s="6" t="s">
        <v>192</v>
      </c>
      <c r="K16" s="9">
        <v>39166</v>
      </c>
      <c r="L16" s="9">
        <v>39532</v>
      </c>
      <c r="M16" s="9">
        <v>45350</v>
      </c>
      <c r="N16" s="6" t="s">
        <v>436</v>
      </c>
      <c r="P16" s="9">
        <v>45688</v>
      </c>
    </row>
    <row r="17" spans="1:16" x14ac:dyDescent="0.3">
      <c r="A17" s="6">
        <v>1</v>
      </c>
      <c r="B17" s="6" t="s">
        <v>441</v>
      </c>
      <c r="C17" s="20" t="s">
        <v>440</v>
      </c>
      <c r="D17" s="3" t="s">
        <v>99</v>
      </c>
      <c r="E17" s="3">
        <v>881001</v>
      </c>
      <c r="F17" s="3" t="s">
        <v>86</v>
      </c>
      <c r="G17" s="3" t="s">
        <v>132</v>
      </c>
      <c r="H17" s="3" t="s">
        <v>109</v>
      </c>
      <c r="I17" s="6" t="s">
        <v>431</v>
      </c>
      <c r="J17" s="6" t="s">
        <v>431</v>
      </c>
      <c r="K17" s="9">
        <v>41013</v>
      </c>
      <c r="L17" s="9">
        <v>41013</v>
      </c>
      <c r="M17" s="9">
        <v>45296</v>
      </c>
      <c r="N17" s="6" t="s">
        <v>436</v>
      </c>
      <c r="O17" s="8"/>
      <c r="P17" s="9">
        <v>45693</v>
      </c>
    </row>
  </sheetData>
  <sortState xmlns:xlrd2="http://schemas.microsoft.com/office/spreadsheetml/2017/richdata2" ref="A2:P17">
    <sortCondition ref="N2:N1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48C1C-C47F-48A1-BBE1-8C1C76A9439D}">
  <dimension ref="A1:R59"/>
  <sheetViews>
    <sheetView topLeftCell="I1" workbookViewId="0">
      <selection activeCell="K22" sqref="K22"/>
    </sheetView>
  </sheetViews>
  <sheetFormatPr defaultColWidth="10.77734375" defaultRowHeight="14.4" x14ac:dyDescent="0.3"/>
  <cols>
    <col min="1" max="1" width="2.77734375" bestFit="1" customWidth="1"/>
    <col min="2" max="2" width="50.21875" bestFit="1" customWidth="1"/>
    <col min="3" max="3" width="10.77734375" customWidth="1"/>
    <col min="4" max="4" width="13.5546875" customWidth="1"/>
    <col min="5" max="7" width="10.77734375" customWidth="1"/>
    <col min="8" max="8" width="11.44140625" customWidth="1"/>
    <col min="9" max="10" width="10.77734375" customWidth="1"/>
    <col min="11" max="11" width="11.5546875" customWidth="1"/>
    <col min="12" max="14" width="10.77734375" customWidth="1"/>
    <col min="15" max="15" width="11.5546875" bestFit="1" customWidth="1"/>
    <col min="16" max="16" width="9.88671875" bestFit="1" customWidth="1"/>
  </cols>
  <sheetData>
    <row r="1" spans="1:18" s="1" customFormat="1" ht="43.2" x14ac:dyDescent="0.3">
      <c r="A1" s="10" t="s">
        <v>512</v>
      </c>
      <c r="B1" s="10" t="s">
        <v>2</v>
      </c>
      <c r="C1" s="10" t="s">
        <v>43</v>
      </c>
      <c r="D1" s="10" t="s">
        <v>3</v>
      </c>
      <c r="E1" s="10" t="s">
        <v>7</v>
      </c>
      <c r="F1" s="10" t="s">
        <v>6</v>
      </c>
      <c r="G1" s="10" t="s">
        <v>5</v>
      </c>
      <c r="H1" s="10" t="s">
        <v>34</v>
      </c>
      <c r="I1" s="10" t="s">
        <v>8</v>
      </c>
      <c r="J1" s="10" t="s">
        <v>10</v>
      </c>
      <c r="K1" s="10" t="s">
        <v>9</v>
      </c>
      <c r="L1" s="10" t="s">
        <v>11</v>
      </c>
      <c r="M1" s="10" t="s">
        <v>12</v>
      </c>
      <c r="N1" s="10" t="s">
        <v>465</v>
      </c>
      <c r="O1" s="10" t="s">
        <v>515</v>
      </c>
      <c r="P1" s="10" t="s">
        <v>14</v>
      </c>
      <c r="Q1" s="10" t="s">
        <v>15</v>
      </c>
      <c r="R1" s="10" t="s">
        <v>44</v>
      </c>
    </row>
    <row r="2" spans="1:18" s="1" customFormat="1" x14ac:dyDescent="0.3">
      <c r="A2" s="3">
        <v>1</v>
      </c>
      <c r="B2" s="3" t="s">
        <v>88</v>
      </c>
      <c r="C2" s="3">
        <v>771502</v>
      </c>
      <c r="D2" s="3" t="s">
        <v>86</v>
      </c>
      <c r="E2" s="3" t="s">
        <v>130</v>
      </c>
      <c r="F2" s="6" t="s">
        <v>431</v>
      </c>
      <c r="G2" s="6" t="s">
        <v>431</v>
      </c>
      <c r="H2" s="3" t="s">
        <v>109</v>
      </c>
      <c r="I2" s="22">
        <v>45538</v>
      </c>
      <c r="J2" s="22">
        <v>45541</v>
      </c>
      <c r="K2" s="22">
        <v>45550</v>
      </c>
      <c r="L2" s="22">
        <v>45580</v>
      </c>
      <c r="M2" s="22">
        <v>45612</v>
      </c>
      <c r="N2" s="22" t="s">
        <v>466</v>
      </c>
      <c r="O2" s="2">
        <v>94</v>
      </c>
      <c r="P2" s="2">
        <v>34</v>
      </c>
      <c r="Q2" s="2">
        <v>3</v>
      </c>
      <c r="R2" s="22">
        <v>45641</v>
      </c>
    </row>
    <row r="3" spans="1:18" s="1" customFormat="1" x14ac:dyDescent="0.3">
      <c r="A3" s="3">
        <v>1</v>
      </c>
      <c r="B3" s="3" t="s">
        <v>99</v>
      </c>
      <c r="C3" s="3">
        <v>881001</v>
      </c>
      <c r="D3" s="3" t="s">
        <v>86</v>
      </c>
      <c r="E3" s="3" t="s">
        <v>132</v>
      </c>
      <c r="F3" s="6" t="s">
        <v>431</v>
      </c>
      <c r="G3" s="6" t="s">
        <v>431</v>
      </c>
      <c r="H3" s="3" t="s">
        <v>109</v>
      </c>
      <c r="I3" s="22">
        <v>45347</v>
      </c>
      <c r="J3" s="22">
        <v>45349</v>
      </c>
      <c r="K3" s="22">
        <v>45293</v>
      </c>
      <c r="L3" s="22">
        <v>45306</v>
      </c>
      <c r="M3" s="22">
        <v>45338</v>
      </c>
      <c r="N3" s="22" t="s">
        <v>466</v>
      </c>
      <c r="O3" s="2">
        <v>23</v>
      </c>
      <c r="P3" s="2">
        <v>16</v>
      </c>
      <c r="Q3" s="2">
        <v>4</v>
      </c>
      <c r="R3" s="22">
        <v>45353</v>
      </c>
    </row>
    <row r="4" spans="1:18" s="1" customFormat="1" x14ac:dyDescent="0.3">
      <c r="A4" s="3">
        <v>1</v>
      </c>
      <c r="B4" s="3" t="s">
        <v>66</v>
      </c>
      <c r="C4" s="3">
        <v>221101</v>
      </c>
      <c r="D4" s="3" t="s">
        <v>67</v>
      </c>
      <c r="E4" s="3" t="s">
        <v>122</v>
      </c>
      <c r="F4" s="6" t="s">
        <v>148</v>
      </c>
      <c r="G4" s="6" t="s">
        <v>148</v>
      </c>
      <c r="H4" s="3" t="s">
        <v>107</v>
      </c>
      <c r="I4" s="22">
        <v>45265</v>
      </c>
      <c r="J4" s="22">
        <v>45268</v>
      </c>
      <c r="K4" s="22">
        <v>45277</v>
      </c>
      <c r="L4" s="22">
        <v>45289</v>
      </c>
      <c r="M4" s="22">
        <v>45313</v>
      </c>
      <c r="N4" s="22" t="s">
        <v>466</v>
      </c>
      <c r="O4" s="2">
        <v>74</v>
      </c>
      <c r="P4" s="2">
        <v>68</v>
      </c>
      <c r="Q4" s="2">
        <v>4</v>
      </c>
      <c r="R4" s="22">
        <v>45332</v>
      </c>
    </row>
    <row r="5" spans="1:18" s="1" customFormat="1" x14ac:dyDescent="0.3">
      <c r="A5" s="3">
        <v>1</v>
      </c>
      <c r="B5" s="3" t="s">
        <v>59</v>
      </c>
      <c r="C5" s="3">
        <v>220101</v>
      </c>
      <c r="D5" s="3" t="s">
        <v>58</v>
      </c>
      <c r="E5" s="3" t="s">
        <v>120</v>
      </c>
      <c r="F5" s="6" t="s">
        <v>148</v>
      </c>
      <c r="G5" s="6" t="s">
        <v>148</v>
      </c>
      <c r="H5" s="3" t="s">
        <v>107</v>
      </c>
      <c r="I5" s="22">
        <v>45541</v>
      </c>
      <c r="J5" s="22">
        <v>45611</v>
      </c>
      <c r="K5" s="22">
        <v>45614</v>
      </c>
      <c r="L5" s="22">
        <v>45619</v>
      </c>
      <c r="M5" s="22">
        <v>45646</v>
      </c>
      <c r="N5" s="22" t="s">
        <v>466</v>
      </c>
      <c r="O5" s="2">
        <v>75</v>
      </c>
      <c r="P5" s="2">
        <v>67</v>
      </c>
      <c r="Q5" s="2">
        <v>5</v>
      </c>
      <c r="R5" s="22">
        <v>45667</v>
      </c>
    </row>
    <row r="6" spans="1:18" s="1" customFormat="1" x14ac:dyDescent="0.3">
      <c r="A6" s="3">
        <v>1</v>
      </c>
      <c r="B6" s="3" t="s">
        <v>64</v>
      </c>
      <c r="C6" s="3">
        <v>223001</v>
      </c>
      <c r="D6" s="3" t="s">
        <v>58</v>
      </c>
      <c r="E6" s="3" t="s">
        <v>117</v>
      </c>
      <c r="F6" s="6" t="s">
        <v>136</v>
      </c>
      <c r="G6" s="6" t="s">
        <v>136</v>
      </c>
      <c r="H6" s="3" t="s">
        <v>114</v>
      </c>
      <c r="I6" s="22">
        <v>45570</v>
      </c>
      <c r="J6" s="22">
        <v>45573</v>
      </c>
      <c r="K6" s="22">
        <v>45580</v>
      </c>
      <c r="L6" s="22">
        <v>45595</v>
      </c>
      <c r="M6" s="22">
        <v>45616</v>
      </c>
      <c r="N6" s="22" t="s">
        <v>466</v>
      </c>
      <c r="O6" s="2">
        <v>86</v>
      </c>
      <c r="P6" s="2">
        <v>71</v>
      </c>
      <c r="Q6" s="2">
        <v>23</v>
      </c>
      <c r="R6" s="22">
        <v>45631</v>
      </c>
    </row>
    <row r="7" spans="1:18" s="1" customFormat="1" x14ac:dyDescent="0.3">
      <c r="A7" s="3">
        <v>1</v>
      </c>
      <c r="B7" s="3" t="s">
        <v>96</v>
      </c>
      <c r="C7" s="3">
        <v>775001</v>
      </c>
      <c r="D7" s="3" t="s">
        <v>86</v>
      </c>
      <c r="E7" s="3" t="s">
        <v>131</v>
      </c>
      <c r="F7" s="6" t="s">
        <v>431</v>
      </c>
      <c r="G7" s="3" t="s">
        <v>209</v>
      </c>
      <c r="H7" s="3" t="s">
        <v>114</v>
      </c>
      <c r="I7" s="22">
        <v>45522</v>
      </c>
      <c r="J7" s="22">
        <v>45528</v>
      </c>
      <c r="K7" s="22">
        <v>45537</v>
      </c>
      <c r="L7" s="22">
        <v>45547</v>
      </c>
      <c r="M7" s="22">
        <v>45574</v>
      </c>
      <c r="N7" s="22" t="s">
        <v>466</v>
      </c>
      <c r="O7" s="2">
        <v>47</v>
      </c>
      <c r="P7" s="2">
        <v>39</v>
      </c>
      <c r="Q7" s="2">
        <v>11</v>
      </c>
      <c r="R7" s="22">
        <v>45595</v>
      </c>
    </row>
    <row r="8" spans="1:18" s="1" customFormat="1" x14ac:dyDescent="0.3">
      <c r="A8" s="3">
        <v>1</v>
      </c>
      <c r="B8" s="3" t="s">
        <v>98</v>
      </c>
      <c r="C8" s="3">
        <v>880506</v>
      </c>
      <c r="D8" s="3" t="s">
        <v>86</v>
      </c>
      <c r="E8" s="3" t="s">
        <v>132</v>
      </c>
      <c r="F8" s="6" t="s">
        <v>431</v>
      </c>
      <c r="G8" s="6" t="s">
        <v>212</v>
      </c>
      <c r="H8" s="3" t="s">
        <v>115</v>
      </c>
      <c r="I8" s="22">
        <v>45301</v>
      </c>
      <c r="J8" s="22">
        <v>45304</v>
      </c>
      <c r="K8" s="22">
        <v>45311</v>
      </c>
      <c r="L8" s="22">
        <v>45317</v>
      </c>
      <c r="M8" s="22">
        <v>45342</v>
      </c>
      <c r="N8" s="22" t="s">
        <v>466</v>
      </c>
      <c r="O8" s="2">
        <v>52</v>
      </c>
      <c r="P8" s="2">
        <v>42</v>
      </c>
      <c r="Q8" s="2">
        <v>12</v>
      </c>
      <c r="R8" s="22">
        <v>45366</v>
      </c>
    </row>
    <row r="9" spans="1:18" s="1" customFormat="1" x14ac:dyDescent="0.3">
      <c r="A9" s="3">
        <v>1</v>
      </c>
      <c r="B9" s="3" t="s">
        <v>90</v>
      </c>
      <c r="C9" s="3">
        <v>772002</v>
      </c>
      <c r="D9" s="3" t="s">
        <v>86</v>
      </c>
      <c r="E9" s="3" t="s">
        <v>130</v>
      </c>
      <c r="F9" s="3" t="s">
        <v>431</v>
      </c>
      <c r="G9" s="6" t="s">
        <v>212</v>
      </c>
      <c r="H9" s="3" t="s">
        <v>115</v>
      </c>
      <c r="I9" s="22">
        <v>45509</v>
      </c>
      <c r="J9" s="22">
        <v>45515</v>
      </c>
      <c r="K9" s="22">
        <v>45521</v>
      </c>
      <c r="L9" s="22">
        <v>45527</v>
      </c>
      <c r="M9" s="22">
        <v>45543</v>
      </c>
      <c r="N9" s="22" t="s">
        <v>466</v>
      </c>
      <c r="O9" s="2">
        <v>183</v>
      </c>
      <c r="P9" s="2">
        <v>176</v>
      </c>
      <c r="Q9" s="2">
        <v>35</v>
      </c>
      <c r="R9" s="22">
        <v>45566</v>
      </c>
    </row>
    <row r="10" spans="1:18" s="1" customFormat="1" x14ac:dyDescent="0.3">
      <c r="A10" s="3">
        <v>1</v>
      </c>
      <c r="B10" s="3" t="s">
        <v>77</v>
      </c>
      <c r="C10" s="3">
        <v>551514</v>
      </c>
      <c r="D10" s="3" t="s">
        <v>73</v>
      </c>
      <c r="E10" s="3" t="s">
        <v>125</v>
      </c>
      <c r="F10" s="6" t="s">
        <v>151</v>
      </c>
      <c r="G10" s="6" t="s">
        <v>432</v>
      </c>
      <c r="H10" s="3" t="s">
        <v>113</v>
      </c>
      <c r="I10" s="22">
        <v>45387</v>
      </c>
      <c r="J10" s="22">
        <v>45389</v>
      </c>
      <c r="K10" s="22">
        <v>45393</v>
      </c>
      <c r="L10" s="22">
        <v>45400</v>
      </c>
      <c r="M10" s="22">
        <v>45416</v>
      </c>
      <c r="N10" s="22" t="s">
        <v>466</v>
      </c>
      <c r="O10" s="2">
        <v>68</v>
      </c>
      <c r="P10" s="2">
        <v>52</v>
      </c>
      <c r="Q10" s="2">
        <v>24</v>
      </c>
      <c r="R10" s="22">
        <v>45434</v>
      </c>
    </row>
    <row r="11" spans="1:18" s="1" customFormat="1" x14ac:dyDescent="0.3">
      <c r="A11" s="3">
        <v>1</v>
      </c>
      <c r="B11" s="3" t="s">
        <v>80</v>
      </c>
      <c r="C11" s="3">
        <v>553501</v>
      </c>
      <c r="D11" s="3" t="s">
        <v>73</v>
      </c>
      <c r="E11" s="3" t="s">
        <v>125</v>
      </c>
      <c r="F11" s="6" t="s">
        <v>151</v>
      </c>
      <c r="G11" s="6" t="s">
        <v>432</v>
      </c>
      <c r="H11" s="3" t="s">
        <v>114</v>
      </c>
      <c r="I11" s="22">
        <v>45427</v>
      </c>
      <c r="J11" s="22">
        <v>45432</v>
      </c>
      <c r="K11" s="22">
        <v>45439</v>
      </c>
      <c r="L11" s="22">
        <v>45448</v>
      </c>
      <c r="M11" s="22">
        <v>45469</v>
      </c>
      <c r="N11" s="22" t="s">
        <v>466</v>
      </c>
      <c r="O11" s="2">
        <v>84</v>
      </c>
      <c r="P11" s="2">
        <v>67</v>
      </c>
      <c r="Q11" s="2">
        <v>28</v>
      </c>
      <c r="R11" s="22">
        <v>45478</v>
      </c>
    </row>
    <row r="12" spans="1:18" s="1" customFormat="1" x14ac:dyDescent="0.3">
      <c r="A12" s="3">
        <v>1</v>
      </c>
      <c r="B12" s="3" t="s">
        <v>72</v>
      </c>
      <c r="C12" s="3">
        <v>440501</v>
      </c>
      <c r="D12" s="3" t="s">
        <v>71</v>
      </c>
      <c r="E12" s="3" t="s">
        <v>121</v>
      </c>
      <c r="F12" s="6" t="s">
        <v>146</v>
      </c>
      <c r="G12" s="6" t="s">
        <v>146</v>
      </c>
      <c r="H12" s="3" t="s">
        <v>114</v>
      </c>
      <c r="I12" s="22">
        <v>45463</v>
      </c>
      <c r="J12" s="22">
        <v>45467</v>
      </c>
      <c r="K12" s="22">
        <v>45478</v>
      </c>
      <c r="L12" s="22">
        <v>45484</v>
      </c>
      <c r="M12" s="22">
        <v>45507</v>
      </c>
      <c r="N12" s="22" t="s">
        <v>466</v>
      </c>
      <c r="O12" s="2">
        <v>73</v>
      </c>
      <c r="P12" s="2">
        <v>65</v>
      </c>
      <c r="Q12" s="2">
        <v>7</v>
      </c>
      <c r="R12" s="22">
        <v>45528</v>
      </c>
    </row>
    <row r="13" spans="1:18" s="1" customFormat="1" x14ac:dyDescent="0.3">
      <c r="A13" s="3">
        <v>1</v>
      </c>
      <c r="B13" s="3" t="s">
        <v>76</v>
      </c>
      <c r="C13" s="3">
        <v>551005</v>
      </c>
      <c r="D13" s="3" t="s">
        <v>73</v>
      </c>
      <c r="E13" s="3" t="s">
        <v>125</v>
      </c>
      <c r="F13" s="6" t="s">
        <v>151</v>
      </c>
      <c r="G13" s="6" t="s">
        <v>352</v>
      </c>
      <c r="H13" s="3" t="s">
        <v>113</v>
      </c>
      <c r="I13" s="22">
        <v>45611</v>
      </c>
      <c r="J13" s="22">
        <v>45615</v>
      </c>
      <c r="K13" s="22">
        <v>45623</v>
      </c>
      <c r="L13" s="9">
        <v>45631</v>
      </c>
      <c r="M13" s="22">
        <v>45660</v>
      </c>
      <c r="N13" s="22" t="s">
        <v>467</v>
      </c>
      <c r="O13" s="2">
        <v>31</v>
      </c>
      <c r="P13" s="2">
        <v>15</v>
      </c>
      <c r="Q13" s="2">
        <v>8</v>
      </c>
      <c r="R13" s="22">
        <v>45687</v>
      </c>
    </row>
    <row r="14" spans="1:18" x14ac:dyDescent="0.3">
      <c r="A14" s="3">
        <v>1</v>
      </c>
      <c r="B14" s="3" t="s">
        <v>79</v>
      </c>
      <c r="C14" s="3">
        <v>553001</v>
      </c>
      <c r="D14" s="3" t="s">
        <v>73</v>
      </c>
      <c r="E14" s="3" t="s">
        <v>126</v>
      </c>
      <c r="F14" s="6" t="s">
        <v>151</v>
      </c>
      <c r="G14" s="6" t="s">
        <v>352</v>
      </c>
      <c r="H14" s="3" t="s">
        <v>114</v>
      </c>
      <c r="I14" s="22">
        <v>45585</v>
      </c>
      <c r="J14" s="9">
        <v>45589</v>
      </c>
      <c r="K14" s="22">
        <v>45598</v>
      </c>
      <c r="L14" s="9">
        <v>45611</v>
      </c>
      <c r="M14" s="9">
        <v>45641</v>
      </c>
      <c r="N14" s="22" t="s">
        <v>466</v>
      </c>
      <c r="O14" s="3">
        <v>79</v>
      </c>
      <c r="P14" s="3">
        <v>26</v>
      </c>
      <c r="Q14" s="3">
        <v>5</v>
      </c>
      <c r="R14" s="9">
        <v>45677</v>
      </c>
    </row>
    <row r="15" spans="1:18" x14ac:dyDescent="0.3">
      <c r="A15" s="3">
        <v>1</v>
      </c>
      <c r="B15" s="3" t="s">
        <v>97</v>
      </c>
      <c r="C15" s="3">
        <v>775501</v>
      </c>
      <c r="D15" s="3" t="s">
        <v>86</v>
      </c>
      <c r="E15" s="3" t="s">
        <v>130</v>
      </c>
      <c r="F15" s="3" t="s">
        <v>431</v>
      </c>
      <c r="G15" s="6" t="s">
        <v>192</v>
      </c>
      <c r="H15" s="3" t="s">
        <v>109</v>
      </c>
      <c r="I15" s="22">
        <v>45458</v>
      </c>
      <c r="J15" s="22">
        <v>45461</v>
      </c>
      <c r="K15" s="22">
        <v>45464</v>
      </c>
      <c r="L15" s="22">
        <v>45474</v>
      </c>
      <c r="M15" s="22">
        <v>45496</v>
      </c>
      <c r="N15" s="22" t="s">
        <v>466</v>
      </c>
      <c r="O15" s="2">
        <v>39</v>
      </c>
      <c r="P15" s="2">
        <v>26</v>
      </c>
      <c r="Q15" s="2">
        <v>7</v>
      </c>
      <c r="R15" s="22">
        <v>45524</v>
      </c>
    </row>
    <row r="16" spans="1:18" s="1" customFormat="1" x14ac:dyDescent="0.3">
      <c r="A16" s="3">
        <v>1</v>
      </c>
      <c r="B16" s="3" t="s">
        <v>77</v>
      </c>
      <c r="C16" s="3">
        <v>551502</v>
      </c>
      <c r="D16" s="3" t="s">
        <v>73</v>
      </c>
      <c r="E16" s="3" t="s">
        <v>125</v>
      </c>
      <c r="F16" s="6" t="s">
        <v>151</v>
      </c>
      <c r="G16" s="6" t="s">
        <v>161</v>
      </c>
      <c r="H16" s="3" t="s">
        <v>113</v>
      </c>
      <c r="I16" s="22">
        <v>45628</v>
      </c>
      <c r="J16" s="22">
        <v>45633</v>
      </c>
      <c r="K16" s="22">
        <v>45639</v>
      </c>
      <c r="L16" s="9">
        <v>45654</v>
      </c>
      <c r="M16" s="22">
        <v>45687</v>
      </c>
      <c r="N16" s="22" t="s">
        <v>466</v>
      </c>
      <c r="O16" s="2">
        <v>67</v>
      </c>
      <c r="P16" s="2">
        <v>58</v>
      </c>
      <c r="Q16" s="2">
        <v>29</v>
      </c>
      <c r="R16" s="22">
        <v>45715</v>
      </c>
    </row>
    <row r="17" spans="1:18" x14ac:dyDescent="0.3">
      <c r="A17" s="3">
        <v>1</v>
      </c>
      <c r="B17" s="3" t="s">
        <v>78</v>
      </c>
      <c r="C17" s="3">
        <v>552001</v>
      </c>
      <c r="D17" s="3" t="s">
        <v>73</v>
      </c>
      <c r="E17" s="3" t="s">
        <v>126</v>
      </c>
      <c r="F17" s="6" t="s">
        <v>151</v>
      </c>
      <c r="G17" s="6" t="s">
        <v>151</v>
      </c>
      <c r="H17" s="3" t="s">
        <v>109</v>
      </c>
      <c r="I17" s="22">
        <v>45261</v>
      </c>
      <c r="J17" s="22">
        <v>45264</v>
      </c>
      <c r="K17" s="22">
        <v>45275</v>
      </c>
      <c r="L17" s="22">
        <v>45280</v>
      </c>
      <c r="M17" s="22">
        <v>45301</v>
      </c>
      <c r="N17" s="22" t="s">
        <v>466</v>
      </c>
      <c r="O17" s="2">
        <v>49</v>
      </c>
      <c r="P17" s="2">
        <v>25</v>
      </c>
      <c r="Q17" s="2">
        <v>9</v>
      </c>
      <c r="R17" s="22">
        <v>45321</v>
      </c>
    </row>
    <row r="18" spans="1:18" x14ac:dyDescent="0.3">
      <c r="A18" s="3">
        <v>1</v>
      </c>
      <c r="B18" s="3" t="s">
        <v>111</v>
      </c>
      <c r="C18" s="3">
        <v>552501</v>
      </c>
      <c r="D18" s="3" t="s">
        <v>73</v>
      </c>
      <c r="E18" s="3" t="s">
        <v>126</v>
      </c>
      <c r="F18" s="6" t="s">
        <v>151</v>
      </c>
      <c r="G18" s="6" t="s">
        <v>151</v>
      </c>
      <c r="H18" s="3" t="s">
        <v>114</v>
      </c>
      <c r="I18" s="9">
        <v>45275</v>
      </c>
      <c r="J18" s="22">
        <v>45278</v>
      </c>
      <c r="K18" s="22">
        <v>45280</v>
      </c>
      <c r="L18" s="22">
        <v>45296</v>
      </c>
      <c r="M18" s="22">
        <v>45313</v>
      </c>
      <c r="N18" s="22" t="s">
        <v>467</v>
      </c>
      <c r="O18" s="2">
        <v>12</v>
      </c>
      <c r="P18" s="2">
        <v>8</v>
      </c>
      <c r="Q18" s="2">
        <v>6</v>
      </c>
      <c r="R18" s="22">
        <v>45350</v>
      </c>
    </row>
    <row r="19" spans="1:18" x14ac:dyDescent="0.3">
      <c r="B19" t="s">
        <v>435</v>
      </c>
      <c r="I19" s="1"/>
      <c r="J19" s="1"/>
      <c r="K19" s="1"/>
      <c r="L19" s="1"/>
      <c r="M19" s="1"/>
      <c r="N19" s="1"/>
      <c r="O19" s="1"/>
      <c r="Q19" s="1"/>
      <c r="R19" s="1"/>
    </row>
    <row r="20" spans="1:18" ht="43.2" x14ac:dyDescent="0.3">
      <c r="I20" s="1"/>
      <c r="J20" s="1"/>
      <c r="K20" s="1"/>
      <c r="L20" s="1"/>
      <c r="M20" s="1"/>
      <c r="N20" s="1"/>
      <c r="O20" s="51" t="s">
        <v>569</v>
      </c>
      <c r="P20" s="51" t="s">
        <v>570</v>
      </c>
      <c r="Q20" s="51" t="s">
        <v>571</v>
      </c>
      <c r="R20" s="1"/>
    </row>
    <row r="21" spans="1:18" x14ac:dyDescent="0.3">
      <c r="D21" s="1"/>
      <c r="E21" s="1"/>
      <c r="F21" s="1"/>
      <c r="G21" s="1"/>
      <c r="H21" s="1"/>
      <c r="I21" s="1"/>
      <c r="J21" s="1"/>
      <c r="K21" s="1"/>
      <c r="L21" s="1"/>
      <c r="M21" s="1"/>
      <c r="N21" s="1" t="s">
        <v>564</v>
      </c>
      <c r="O21" s="48">
        <f>SUM(O2:O18)</f>
        <v>1136</v>
      </c>
      <c r="P21" s="48">
        <f>SUM(P2:P18)</f>
        <v>855</v>
      </c>
      <c r="Q21" s="48">
        <f>SUM(Q2:Q18)</f>
        <v>220</v>
      </c>
      <c r="R21" s="1"/>
    </row>
    <row r="22" spans="1:18" ht="57.6" x14ac:dyDescent="0.3">
      <c r="C22" s="1"/>
      <c r="D22" s="1"/>
      <c r="E22" s="1"/>
      <c r="F22" s="1"/>
      <c r="G22" s="1"/>
      <c r="H22" s="1"/>
      <c r="I22" s="1"/>
      <c r="J22" s="1"/>
      <c r="K22" s="1"/>
      <c r="L22" s="1"/>
      <c r="M22" s="1"/>
      <c r="O22" s="52" t="s">
        <v>566</v>
      </c>
      <c r="P22" s="52" t="s">
        <v>567</v>
      </c>
      <c r="Q22" s="52" t="s">
        <v>568</v>
      </c>
      <c r="R22" s="1"/>
    </row>
    <row r="23" spans="1:18" x14ac:dyDescent="0.3">
      <c r="D23" s="1"/>
      <c r="E23" s="1"/>
      <c r="F23" s="1"/>
      <c r="G23" s="1"/>
      <c r="H23" s="1"/>
      <c r="I23" s="1"/>
      <c r="J23" s="1"/>
      <c r="K23" s="1"/>
      <c r="L23" s="1"/>
      <c r="M23" s="1"/>
      <c r="N23" s="1" t="s">
        <v>565</v>
      </c>
      <c r="O23" s="49">
        <f>AVERAGE(O2:O18)</f>
        <v>66.82352941176471</v>
      </c>
      <c r="P23" s="49">
        <f>AVERAGE(P2:P18)</f>
        <v>50.294117647058826</v>
      </c>
      <c r="Q23" s="49">
        <f>AVERAGE(Q2:Q18)</f>
        <v>12.941176470588236</v>
      </c>
      <c r="R23" s="1"/>
    </row>
    <row r="24" spans="1:18" x14ac:dyDescent="0.3">
      <c r="C24" s="1"/>
    </row>
    <row r="25" spans="1:18" x14ac:dyDescent="0.3">
      <c r="I25" s="1"/>
      <c r="J25" s="1"/>
      <c r="K25" s="1"/>
      <c r="L25" s="1"/>
      <c r="M25" s="1"/>
      <c r="N25" s="1"/>
      <c r="O25" s="1"/>
      <c r="P25" s="1"/>
      <c r="Q25" s="1"/>
      <c r="R25" s="1"/>
    </row>
    <row r="26" spans="1:18" x14ac:dyDescent="0.3">
      <c r="C26" s="1"/>
      <c r="D26" s="1"/>
      <c r="E26" s="1"/>
      <c r="F26" s="1"/>
      <c r="G26" s="1"/>
      <c r="H26" s="1"/>
      <c r="I26" s="1"/>
      <c r="J26" s="1"/>
      <c r="K26" s="1"/>
      <c r="L26" s="1"/>
      <c r="M26" s="1"/>
      <c r="N26" s="1"/>
      <c r="O26" s="1"/>
      <c r="P26" s="1"/>
      <c r="Q26" s="1"/>
      <c r="R26" s="1"/>
    </row>
    <row r="27" spans="1:18" x14ac:dyDescent="0.3">
      <c r="C27" s="1"/>
      <c r="D27" s="1"/>
      <c r="E27" s="1"/>
      <c r="F27" s="1"/>
      <c r="G27" s="1"/>
      <c r="H27" s="1"/>
      <c r="I27" s="1"/>
      <c r="J27" s="1"/>
      <c r="K27" s="1"/>
      <c r="L27" s="1"/>
      <c r="M27" s="1"/>
      <c r="N27" s="1"/>
      <c r="O27" s="1"/>
      <c r="P27" s="1"/>
      <c r="Q27" s="1"/>
      <c r="R27" s="1"/>
    </row>
    <row r="28" spans="1:18" x14ac:dyDescent="0.3">
      <c r="C28" s="1"/>
      <c r="D28" s="1"/>
      <c r="E28" s="1"/>
      <c r="F28" s="1"/>
      <c r="G28" s="1"/>
      <c r="H28" s="1"/>
      <c r="I28" s="1"/>
      <c r="J28" s="1"/>
      <c r="K28" s="1"/>
      <c r="L28" s="1"/>
      <c r="M28" s="1"/>
      <c r="N28" s="1"/>
      <c r="O28" s="1"/>
      <c r="P28" s="1"/>
      <c r="Q28" s="1"/>
      <c r="R28" s="1"/>
    </row>
    <row r="29" spans="1:18" x14ac:dyDescent="0.3">
      <c r="C29" s="1"/>
      <c r="D29" s="1"/>
      <c r="E29" s="1"/>
      <c r="F29" s="1"/>
      <c r="G29" s="1"/>
      <c r="H29" s="1"/>
      <c r="I29" s="1"/>
      <c r="J29" s="1"/>
      <c r="K29" s="1"/>
      <c r="L29" s="1"/>
      <c r="M29" s="1"/>
      <c r="N29" s="1"/>
      <c r="O29" s="1"/>
      <c r="P29" s="1"/>
      <c r="Q29" s="1"/>
      <c r="R29" s="1"/>
    </row>
    <row r="30" spans="1:18" x14ac:dyDescent="0.3">
      <c r="C30" s="1"/>
      <c r="D30" s="1"/>
      <c r="E30" s="1"/>
      <c r="F30" s="1"/>
      <c r="G30" s="1"/>
      <c r="H30" s="1"/>
      <c r="I30" s="1"/>
      <c r="J30" s="1"/>
      <c r="K30" s="1"/>
      <c r="L30" s="1"/>
      <c r="M30" s="1"/>
      <c r="N30" s="1"/>
      <c r="O30" s="1"/>
      <c r="P30" s="1"/>
      <c r="Q30" s="1"/>
      <c r="R30" s="1"/>
    </row>
    <row r="31" spans="1:18" x14ac:dyDescent="0.3">
      <c r="C31" s="1"/>
      <c r="D31" s="1"/>
      <c r="E31" s="1"/>
      <c r="F31" s="1"/>
      <c r="G31" s="1"/>
      <c r="H31" s="1"/>
      <c r="I31" s="1"/>
      <c r="J31" s="1"/>
      <c r="K31" s="1"/>
      <c r="L31" s="1"/>
      <c r="M31" s="1"/>
      <c r="N31" s="1"/>
      <c r="O31" s="1"/>
      <c r="P31" s="1"/>
      <c r="Q31" s="1"/>
      <c r="R31" s="1"/>
    </row>
    <row r="32" spans="1:18" x14ac:dyDescent="0.3">
      <c r="C32" s="1"/>
      <c r="D32" s="1"/>
      <c r="E32" s="1"/>
      <c r="F32" s="1"/>
      <c r="G32" s="1"/>
      <c r="H32" s="1"/>
      <c r="I32" s="1"/>
      <c r="J32" s="1"/>
      <c r="K32" s="1"/>
      <c r="L32" s="1"/>
      <c r="M32" s="1"/>
      <c r="N32" s="1"/>
      <c r="O32" s="1"/>
      <c r="P32" s="1"/>
      <c r="Q32" s="1"/>
      <c r="R32" s="1"/>
    </row>
    <row r="33" spans="3:18" x14ac:dyDescent="0.3">
      <c r="C33" s="1"/>
      <c r="D33" s="1"/>
      <c r="E33" s="1"/>
      <c r="F33" s="1"/>
      <c r="G33" s="1"/>
      <c r="H33" s="1"/>
      <c r="I33" s="1"/>
      <c r="J33" s="1"/>
      <c r="K33" s="1"/>
      <c r="L33" s="1"/>
      <c r="M33" s="1"/>
      <c r="N33" s="1"/>
      <c r="O33" s="1"/>
      <c r="P33" s="1"/>
      <c r="Q33" s="1"/>
      <c r="R33" s="1"/>
    </row>
    <row r="34" spans="3:18" x14ac:dyDescent="0.3">
      <c r="C34" s="1"/>
      <c r="D34" s="1"/>
      <c r="E34" s="1"/>
      <c r="F34" s="1"/>
      <c r="G34" s="1"/>
      <c r="H34" s="1"/>
      <c r="I34" s="1"/>
      <c r="J34" s="1"/>
      <c r="K34" s="1"/>
      <c r="L34" s="1"/>
      <c r="M34" s="1"/>
      <c r="N34" s="1"/>
      <c r="O34" s="1"/>
      <c r="P34" s="1"/>
      <c r="Q34" s="1"/>
      <c r="R34" s="1"/>
    </row>
    <row r="35" spans="3:18" x14ac:dyDescent="0.3">
      <c r="C35" s="1"/>
      <c r="D35" s="1"/>
      <c r="E35" s="1"/>
      <c r="F35" s="1"/>
      <c r="G35" s="1"/>
      <c r="H35" s="1"/>
      <c r="I35" s="1"/>
      <c r="J35" s="1"/>
      <c r="K35" s="1"/>
      <c r="L35" s="1"/>
      <c r="M35" s="1"/>
      <c r="N35" s="1"/>
      <c r="O35" s="1"/>
      <c r="P35" s="1"/>
      <c r="Q35" s="1"/>
      <c r="R35" s="1"/>
    </row>
    <row r="36" spans="3:18" x14ac:dyDescent="0.3">
      <c r="C36" s="1"/>
      <c r="D36" s="1"/>
      <c r="E36" s="1"/>
      <c r="F36" s="1"/>
      <c r="G36" s="1"/>
      <c r="H36" s="1"/>
      <c r="I36" s="1"/>
      <c r="J36" s="1"/>
      <c r="K36" s="1"/>
      <c r="L36" s="1"/>
      <c r="M36" s="1"/>
      <c r="N36" s="1"/>
      <c r="O36" s="1"/>
      <c r="P36" s="1"/>
      <c r="Q36" s="1"/>
      <c r="R36" s="1"/>
    </row>
    <row r="37" spans="3:18" x14ac:dyDescent="0.3">
      <c r="C37" s="1"/>
      <c r="D37" s="1"/>
      <c r="E37" s="1"/>
      <c r="F37" s="1"/>
      <c r="G37" s="1"/>
      <c r="H37" s="1"/>
      <c r="I37" s="1"/>
      <c r="J37" s="1"/>
      <c r="K37" s="1"/>
      <c r="L37" s="1"/>
      <c r="M37" s="1"/>
      <c r="N37" s="1"/>
      <c r="O37" s="1"/>
      <c r="P37" s="1"/>
      <c r="Q37" s="1"/>
      <c r="R37" s="1"/>
    </row>
    <row r="38" spans="3:18" x14ac:dyDescent="0.3">
      <c r="C38" s="1"/>
      <c r="D38" s="1"/>
      <c r="E38" s="1"/>
      <c r="F38" s="1"/>
      <c r="G38" s="1"/>
      <c r="H38" s="1"/>
      <c r="I38" s="1"/>
      <c r="J38" s="1"/>
      <c r="K38" s="1"/>
      <c r="L38" s="1"/>
      <c r="M38" s="1"/>
      <c r="N38" s="1"/>
      <c r="O38" s="1"/>
      <c r="P38" s="1"/>
      <c r="Q38" s="1"/>
      <c r="R38" s="1"/>
    </row>
    <row r="39" spans="3:18" x14ac:dyDescent="0.3">
      <c r="C39" s="1"/>
      <c r="D39" s="1"/>
      <c r="E39" s="1"/>
      <c r="F39" s="1"/>
      <c r="G39" s="1"/>
      <c r="H39" s="1"/>
      <c r="I39" s="1"/>
      <c r="J39" s="1"/>
      <c r="K39" s="1"/>
      <c r="L39" s="1"/>
      <c r="M39" s="1"/>
      <c r="N39" s="1"/>
      <c r="O39" s="1"/>
      <c r="P39" s="1"/>
      <c r="Q39" s="1"/>
      <c r="R39" s="1"/>
    </row>
    <row r="40" spans="3:18" x14ac:dyDescent="0.3">
      <c r="C40" s="1"/>
      <c r="D40" s="1"/>
      <c r="E40" s="1"/>
      <c r="F40" s="1"/>
      <c r="G40" s="1"/>
      <c r="H40" s="1"/>
      <c r="I40" s="1"/>
      <c r="J40" s="1"/>
      <c r="K40" s="1"/>
      <c r="L40" s="1"/>
      <c r="M40" s="1"/>
      <c r="N40" s="1"/>
      <c r="O40" s="1"/>
      <c r="P40" s="1"/>
      <c r="Q40" s="1"/>
      <c r="R40" s="1"/>
    </row>
    <row r="41" spans="3:18" x14ac:dyDescent="0.3">
      <c r="C41" s="1"/>
      <c r="D41" s="1"/>
      <c r="E41" s="1"/>
      <c r="F41" s="1"/>
      <c r="G41" s="1"/>
      <c r="H41" s="1"/>
      <c r="I41" s="1"/>
      <c r="J41" s="1"/>
      <c r="K41" s="1"/>
      <c r="L41" s="1"/>
      <c r="M41" s="1"/>
      <c r="N41" s="1"/>
      <c r="O41" s="1"/>
      <c r="P41" s="1"/>
      <c r="Q41" s="1"/>
      <c r="R41" s="1"/>
    </row>
    <row r="42" spans="3:18" x14ac:dyDescent="0.3">
      <c r="C42" s="1"/>
      <c r="D42" s="1"/>
      <c r="E42" s="1"/>
      <c r="F42" s="1"/>
      <c r="G42" s="1"/>
      <c r="H42" s="1"/>
      <c r="I42" s="1"/>
      <c r="J42" s="1"/>
      <c r="K42" s="1"/>
      <c r="L42" s="1"/>
      <c r="M42" s="1"/>
      <c r="N42" s="1"/>
      <c r="O42" s="1"/>
      <c r="P42" s="1"/>
      <c r="Q42" s="1"/>
      <c r="R42" s="1"/>
    </row>
    <row r="43" spans="3:18" x14ac:dyDescent="0.3">
      <c r="C43" s="1"/>
      <c r="D43" s="1"/>
      <c r="E43" s="1"/>
      <c r="F43" s="1"/>
      <c r="G43" s="1"/>
      <c r="H43" s="1"/>
      <c r="I43" s="1"/>
      <c r="J43" s="1"/>
      <c r="K43" s="1"/>
      <c r="L43" s="1"/>
      <c r="M43" s="1"/>
      <c r="N43" s="1"/>
      <c r="O43" s="1"/>
      <c r="P43" s="1"/>
      <c r="Q43" s="1"/>
      <c r="R43" s="1"/>
    </row>
    <row r="44" spans="3:18" x14ac:dyDescent="0.3">
      <c r="C44" s="1"/>
      <c r="D44" s="1"/>
      <c r="E44" s="1"/>
      <c r="F44" s="1"/>
      <c r="G44" s="1"/>
      <c r="H44" s="1"/>
      <c r="I44" s="1"/>
      <c r="J44" s="1"/>
      <c r="K44" s="1"/>
      <c r="L44" s="1"/>
      <c r="M44" s="1"/>
      <c r="N44" s="1"/>
      <c r="O44" s="1"/>
      <c r="P44" s="1"/>
      <c r="Q44" s="1"/>
      <c r="R44" s="1"/>
    </row>
    <row r="45" spans="3:18" x14ac:dyDescent="0.3">
      <c r="C45" s="1"/>
      <c r="D45" s="1"/>
      <c r="E45" s="1"/>
      <c r="F45" s="1"/>
      <c r="G45" s="1"/>
      <c r="H45" s="1"/>
      <c r="I45" s="1"/>
      <c r="J45" s="1"/>
      <c r="K45" s="1"/>
      <c r="L45" s="1"/>
      <c r="M45" s="1"/>
      <c r="N45" s="1"/>
      <c r="O45" s="1"/>
      <c r="P45" s="1"/>
      <c r="Q45" s="1"/>
      <c r="R45" s="1"/>
    </row>
    <row r="46" spans="3:18" x14ac:dyDescent="0.3">
      <c r="C46" s="1"/>
      <c r="D46" s="1"/>
      <c r="E46" s="1"/>
      <c r="F46" s="1"/>
      <c r="G46" s="1"/>
      <c r="H46" s="1"/>
      <c r="I46" s="1"/>
      <c r="J46" s="1"/>
      <c r="K46" s="1"/>
      <c r="L46" s="1"/>
      <c r="M46" s="1"/>
      <c r="N46" s="1"/>
      <c r="O46" s="1"/>
      <c r="P46" s="1"/>
      <c r="Q46" s="1"/>
      <c r="R46" s="1"/>
    </row>
    <row r="47" spans="3:18" x14ac:dyDescent="0.3">
      <c r="C47" s="1"/>
      <c r="D47" s="1"/>
      <c r="E47" s="1"/>
      <c r="F47" s="1"/>
      <c r="G47" s="1"/>
      <c r="H47" s="1"/>
      <c r="I47" s="1"/>
      <c r="J47" s="1"/>
      <c r="K47" s="1"/>
      <c r="L47" s="1"/>
      <c r="M47" s="1"/>
      <c r="N47" s="1"/>
      <c r="O47" s="1"/>
      <c r="P47" s="1"/>
      <c r="Q47" s="1"/>
      <c r="R47" s="1"/>
    </row>
    <row r="48" spans="3:18" x14ac:dyDescent="0.3">
      <c r="C48" s="1"/>
      <c r="D48" s="1"/>
      <c r="E48" s="1"/>
      <c r="F48" s="1"/>
      <c r="G48" s="1"/>
      <c r="H48" s="1"/>
      <c r="I48" s="1"/>
      <c r="J48" s="1"/>
      <c r="K48" s="1"/>
      <c r="L48" s="1"/>
      <c r="M48" s="1"/>
      <c r="N48" s="1"/>
      <c r="O48" s="1"/>
      <c r="P48" s="1"/>
      <c r="Q48" s="1"/>
      <c r="R48" s="1"/>
    </row>
    <row r="49" spans="2:18" x14ac:dyDescent="0.3">
      <c r="C49" s="1"/>
      <c r="D49" s="1"/>
      <c r="E49" s="1"/>
      <c r="F49" s="1"/>
      <c r="G49" s="1"/>
      <c r="H49" s="1"/>
      <c r="I49" s="1"/>
      <c r="J49" s="1"/>
      <c r="K49" s="1"/>
      <c r="L49" s="1"/>
      <c r="M49" s="1"/>
      <c r="N49" s="1"/>
      <c r="O49" s="1"/>
      <c r="P49" s="1"/>
      <c r="Q49" s="1"/>
      <c r="R49" s="1"/>
    </row>
    <row r="50" spans="2:18" x14ac:dyDescent="0.3">
      <c r="C50" s="1"/>
      <c r="D50" s="1"/>
      <c r="E50" s="1"/>
      <c r="F50" s="1"/>
      <c r="G50" s="1"/>
      <c r="H50" s="1"/>
      <c r="I50" s="1"/>
      <c r="J50" s="1"/>
      <c r="K50" s="1"/>
      <c r="L50" s="1"/>
      <c r="M50" s="1"/>
      <c r="N50" s="1"/>
      <c r="O50" s="1"/>
      <c r="P50" s="1"/>
      <c r="Q50" s="1"/>
      <c r="R50" s="1"/>
    </row>
    <row r="51" spans="2:18" x14ac:dyDescent="0.3">
      <c r="C51" s="1"/>
      <c r="D51" s="1"/>
      <c r="E51" s="1"/>
      <c r="F51" s="1"/>
      <c r="G51" s="1"/>
      <c r="H51" s="1"/>
      <c r="I51" s="1"/>
      <c r="J51" s="1"/>
      <c r="K51" s="1"/>
      <c r="L51" s="1"/>
      <c r="M51" s="1"/>
      <c r="N51" s="1"/>
      <c r="O51" s="1"/>
      <c r="P51" s="1"/>
      <c r="Q51" s="1"/>
      <c r="R51" s="1"/>
    </row>
    <row r="52" spans="2:18" x14ac:dyDescent="0.3">
      <c r="C52" s="1"/>
      <c r="D52" s="1"/>
      <c r="E52" s="1"/>
      <c r="F52" s="1"/>
      <c r="G52" s="1"/>
      <c r="H52" s="1"/>
      <c r="I52" s="1"/>
      <c r="J52" s="1"/>
      <c r="K52" s="1"/>
      <c r="L52" s="1"/>
      <c r="M52" s="1"/>
      <c r="N52" s="1"/>
      <c r="O52" s="1"/>
      <c r="P52" s="1"/>
      <c r="Q52" s="1"/>
      <c r="R52" s="1"/>
    </row>
    <row r="53" spans="2:18" x14ac:dyDescent="0.3">
      <c r="C53" s="1"/>
      <c r="D53" s="1"/>
      <c r="E53" s="1"/>
      <c r="F53" s="1"/>
      <c r="G53" s="1"/>
      <c r="H53" s="1"/>
      <c r="I53" s="1"/>
      <c r="J53" s="1"/>
      <c r="K53" s="1"/>
      <c r="L53" s="1"/>
      <c r="M53" s="1"/>
      <c r="N53" s="1"/>
      <c r="O53" s="1"/>
      <c r="P53" s="1"/>
      <c r="Q53" s="1"/>
      <c r="R53" s="1"/>
    </row>
    <row r="54" spans="2:18" x14ac:dyDescent="0.3">
      <c r="B54" s="1"/>
      <c r="C54" s="1"/>
      <c r="D54" s="1"/>
      <c r="E54" s="1"/>
      <c r="F54" s="1"/>
      <c r="G54" s="1"/>
      <c r="H54" s="1"/>
      <c r="I54" s="1"/>
      <c r="J54" s="1"/>
      <c r="K54" s="1"/>
      <c r="L54" s="1"/>
      <c r="M54" s="1"/>
      <c r="N54" s="1"/>
      <c r="O54" s="1"/>
      <c r="P54" s="1"/>
      <c r="Q54" s="1"/>
      <c r="R54" s="1"/>
    </row>
    <row r="55" spans="2:18" x14ac:dyDescent="0.3">
      <c r="B55" s="1"/>
      <c r="C55" s="1"/>
      <c r="D55" s="1"/>
      <c r="E55" s="1"/>
      <c r="F55" s="1"/>
      <c r="G55" s="1"/>
      <c r="H55" s="1"/>
      <c r="I55" s="1"/>
      <c r="J55" s="1"/>
      <c r="K55" s="1"/>
      <c r="L55" s="1"/>
      <c r="M55" s="1"/>
      <c r="N55" s="1"/>
      <c r="O55" s="1"/>
      <c r="P55" s="1"/>
      <c r="Q55" s="1"/>
      <c r="R55" s="1"/>
    </row>
    <row r="56" spans="2:18" x14ac:dyDescent="0.3">
      <c r="B56" s="1"/>
      <c r="C56" s="1"/>
      <c r="D56" s="1"/>
      <c r="E56" s="1"/>
      <c r="F56" s="1"/>
      <c r="G56" s="1"/>
      <c r="H56" s="1"/>
      <c r="I56" s="1"/>
      <c r="J56" s="1"/>
      <c r="K56" s="1"/>
      <c r="L56" s="1"/>
      <c r="M56" s="1"/>
      <c r="N56" s="1"/>
      <c r="O56" s="1"/>
      <c r="P56" s="1"/>
      <c r="Q56" s="1"/>
      <c r="R56" s="1"/>
    </row>
    <row r="57" spans="2:18" x14ac:dyDescent="0.3">
      <c r="B57" s="1"/>
      <c r="C57" s="1"/>
      <c r="D57" s="1"/>
      <c r="E57" s="1"/>
      <c r="F57" s="1"/>
      <c r="G57" s="1"/>
      <c r="H57" s="1"/>
      <c r="I57" s="1"/>
      <c r="J57" s="1"/>
      <c r="K57" s="1"/>
      <c r="L57" s="1"/>
      <c r="M57" s="1"/>
      <c r="N57" s="1"/>
      <c r="O57" s="1"/>
      <c r="P57" s="1"/>
      <c r="Q57" s="1"/>
      <c r="R57" s="1"/>
    </row>
    <row r="58" spans="2:18" x14ac:dyDescent="0.3">
      <c r="B58" s="1"/>
      <c r="C58" s="1"/>
      <c r="D58" s="1"/>
      <c r="E58" s="1"/>
      <c r="F58" s="1"/>
      <c r="G58" s="1"/>
      <c r="H58" s="1"/>
      <c r="I58" s="1"/>
      <c r="J58" s="1"/>
      <c r="K58" s="1"/>
      <c r="L58" s="1"/>
      <c r="M58" s="1"/>
      <c r="N58" s="1"/>
      <c r="O58" s="1"/>
      <c r="P58" s="1"/>
      <c r="Q58" s="1"/>
      <c r="R58" s="1"/>
    </row>
    <row r="59" spans="2:18" x14ac:dyDescent="0.3">
      <c r="B59" s="1"/>
      <c r="C59" s="1"/>
      <c r="D59" s="1"/>
      <c r="E59" s="1"/>
      <c r="F59" s="1"/>
      <c r="G59" s="1"/>
      <c r="H59" s="1"/>
      <c r="I59" s="1"/>
      <c r="J59" s="1"/>
      <c r="K59" s="1"/>
      <c r="L59" s="1"/>
      <c r="M59" s="1"/>
      <c r="N59" s="1"/>
      <c r="O59" s="1"/>
      <c r="P59" s="1"/>
      <c r="Q59" s="1"/>
      <c r="R59" s="1"/>
    </row>
  </sheetData>
  <sortState xmlns:xlrd2="http://schemas.microsoft.com/office/spreadsheetml/2017/richdata2" ref="A2:R18">
    <sortCondition ref="G2:G1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33E1-426C-4B01-A2D6-439F010AF311}">
  <dimension ref="A1:R21"/>
  <sheetViews>
    <sheetView topLeftCell="H1" workbookViewId="0">
      <selection activeCell="M1" sqref="M1"/>
    </sheetView>
  </sheetViews>
  <sheetFormatPr defaultColWidth="10.77734375" defaultRowHeight="14.4" x14ac:dyDescent="0.3"/>
  <cols>
    <col min="1" max="1" width="50.21875" bestFit="1" customWidth="1"/>
    <col min="2" max="2" width="9.109375" customWidth="1"/>
    <col min="3" max="3" width="11.44140625" customWidth="1"/>
    <col min="4" max="4" width="30.5546875" customWidth="1"/>
    <col min="5" max="5" width="16.33203125" customWidth="1"/>
    <col min="6" max="7" width="14.6640625" customWidth="1"/>
  </cols>
  <sheetData>
    <row r="1" spans="1:18" s="1" customFormat="1" ht="43.2" x14ac:dyDescent="0.3">
      <c r="A1" s="10" t="s">
        <v>2</v>
      </c>
      <c r="B1" s="10" t="s">
        <v>43</v>
      </c>
      <c r="C1" s="10" t="s">
        <v>34</v>
      </c>
      <c r="D1" s="10" t="s">
        <v>3</v>
      </c>
      <c r="E1" s="10" t="s">
        <v>7</v>
      </c>
      <c r="F1" s="10" t="s">
        <v>5</v>
      </c>
      <c r="G1" s="10" t="s">
        <v>6</v>
      </c>
      <c r="H1" s="10" t="s">
        <v>52</v>
      </c>
      <c r="I1" s="10" t="s">
        <v>38</v>
      </c>
      <c r="J1" s="10" t="s">
        <v>18</v>
      </c>
      <c r="K1" s="10" t="s">
        <v>30</v>
      </c>
      <c r="L1" s="10" t="s">
        <v>39</v>
      </c>
      <c r="M1" s="10" t="s">
        <v>4</v>
      </c>
      <c r="N1" s="10" t="s">
        <v>16</v>
      </c>
      <c r="O1" s="10" t="s">
        <v>17</v>
      </c>
      <c r="P1" s="7"/>
      <c r="Q1"/>
      <c r="R1"/>
    </row>
    <row r="2" spans="1:18" x14ac:dyDescent="0.3">
      <c r="A2" s="3" t="s">
        <v>59</v>
      </c>
      <c r="B2" s="3">
        <v>220101</v>
      </c>
      <c r="C2" s="3" t="s">
        <v>107</v>
      </c>
      <c r="D2" s="3" t="s">
        <v>58</v>
      </c>
      <c r="E2" s="3" t="s">
        <v>120</v>
      </c>
      <c r="F2" s="6" t="s">
        <v>148</v>
      </c>
      <c r="G2" s="6" t="s">
        <v>148</v>
      </c>
      <c r="H2" s="22">
        <v>45667</v>
      </c>
      <c r="I2" s="3">
        <v>5</v>
      </c>
      <c r="J2" s="9">
        <v>45672</v>
      </c>
      <c r="K2" s="9">
        <v>45675</v>
      </c>
      <c r="L2" s="9">
        <v>45677</v>
      </c>
      <c r="M2" s="9">
        <v>45693</v>
      </c>
      <c r="N2" s="6" t="s">
        <v>242</v>
      </c>
      <c r="O2" s="6" t="s">
        <v>336</v>
      </c>
      <c r="P2" s="7"/>
    </row>
    <row r="3" spans="1:18" x14ac:dyDescent="0.3">
      <c r="A3" s="3" t="s">
        <v>66</v>
      </c>
      <c r="B3" s="3">
        <v>221101</v>
      </c>
      <c r="C3" s="3" t="s">
        <v>107</v>
      </c>
      <c r="D3" s="3" t="s">
        <v>67</v>
      </c>
      <c r="E3" s="3" t="s">
        <v>122</v>
      </c>
      <c r="F3" s="6" t="s">
        <v>148</v>
      </c>
      <c r="G3" s="6" t="s">
        <v>148</v>
      </c>
      <c r="H3" s="22">
        <v>45332</v>
      </c>
      <c r="I3" s="3">
        <v>4</v>
      </c>
      <c r="J3" s="9">
        <v>45342</v>
      </c>
      <c r="K3" s="9">
        <v>45346</v>
      </c>
      <c r="L3" s="9">
        <v>45347</v>
      </c>
      <c r="M3" s="9">
        <v>45370</v>
      </c>
      <c r="N3" s="6" t="s">
        <v>248</v>
      </c>
      <c r="O3" s="6" t="s">
        <v>424</v>
      </c>
      <c r="P3" s="7"/>
    </row>
    <row r="4" spans="1:18" x14ac:dyDescent="0.3">
      <c r="A4" s="3" t="s">
        <v>64</v>
      </c>
      <c r="B4" s="3">
        <v>223001</v>
      </c>
      <c r="C4" s="3" t="s">
        <v>114</v>
      </c>
      <c r="D4" s="3" t="s">
        <v>58</v>
      </c>
      <c r="E4" s="3" t="s">
        <v>117</v>
      </c>
      <c r="F4" s="6" t="s">
        <v>136</v>
      </c>
      <c r="G4" s="6" t="s">
        <v>136</v>
      </c>
      <c r="H4" s="22">
        <v>45631</v>
      </c>
      <c r="I4" s="3">
        <v>8</v>
      </c>
      <c r="J4" s="9">
        <v>45636</v>
      </c>
      <c r="K4" s="9">
        <v>45642</v>
      </c>
      <c r="L4" s="9">
        <v>45645</v>
      </c>
      <c r="M4" s="9">
        <v>45662</v>
      </c>
      <c r="N4" s="3" t="s">
        <v>457</v>
      </c>
      <c r="O4" s="3" t="s">
        <v>341</v>
      </c>
      <c r="P4" s="7"/>
    </row>
    <row r="5" spans="1:18" x14ac:dyDescent="0.3">
      <c r="A5" s="3" t="s">
        <v>72</v>
      </c>
      <c r="B5" s="3">
        <v>440501</v>
      </c>
      <c r="C5" s="3" t="s">
        <v>114</v>
      </c>
      <c r="D5" s="3" t="s">
        <v>71</v>
      </c>
      <c r="E5" s="3" t="s">
        <v>121</v>
      </c>
      <c r="F5" s="6" t="s">
        <v>146</v>
      </c>
      <c r="G5" s="6" t="s">
        <v>146</v>
      </c>
      <c r="H5" s="22">
        <v>45528</v>
      </c>
      <c r="I5" s="3">
        <v>7</v>
      </c>
      <c r="J5" s="9">
        <v>45537</v>
      </c>
      <c r="K5" s="9">
        <v>45551</v>
      </c>
      <c r="L5" s="9">
        <v>45555</v>
      </c>
      <c r="M5" s="9">
        <v>45595</v>
      </c>
      <c r="N5" s="6" t="s">
        <v>255</v>
      </c>
      <c r="O5" s="6" t="s">
        <v>349</v>
      </c>
      <c r="P5" s="7"/>
    </row>
    <row r="6" spans="1:18" x14ac:dyDescent="0.3">
      <c r="A6" s="3" t="s">
        <v>76</v>
      </c>
      <c r="B6" s="3">
        <v>551005</v>
      </c>
      <c r="C6" s="3" t="s">
        <v>113</v>
      </c>
      <c r="D6" s="3" t="s">
        <v>73</v>
      </c>
      <c r="E6" s="3" t="s">
        <v>125</v>
      </c>
      <c r="F6" s="6" t="s">
        <v>151</v>
      </c>
      <c r="G6" s="6" t="s">
        <v>352</v>
      </c>
      <c r="H6" s="22">
        <v>45687</v>
      </c>
      <c r="I6" s="3">
        <v>4</v>
      </c>
      <c r="J6" s="9">
        <v>45696</v>
      </c>
      <c r="K6" s="3" t="s">
        <v>456</v>
      </c>
      <c r="L6" s="3" t="s">
        <v>456</v>
      </c>
      <c r="M6" s="3" t="s">
        <v>456</v>
      </c>
      <c r="N6" s="3" t="s">
        <v>456</v>
      </c>
      <c r="O6" s="3" t="s">
        <v>456</v>
      </c>
      <c r="P6" s="7"/>
    </row>
    <row r="7" spans="1:18" x14ac:dyDescent="0.3">
      <c r="A7" s="3" t="s">
        <v>77</v>
      </c>
      <c r="B7" s="3">
        <v>551501</v>
      </c>
      <c r="C7" s="3" t="s">
        <v>113</v>
      </c>
      <c r="D7" s="3" t="s">
        <v>73</v>
      </c>
      <c r="E7" s="3" t="s">
        <v>125</v>
      </c>
      <c r="F7" s="6" t="s">
        <v>151</v>
      </c>
      <c r="G7" s="6" t="s">
        <v>161</v>
      </c>
      <c r="H7" s="22">
        <v>45715</v>
      </c>
      <c r="I7" s="3">
        <v>29</v>
      </c>
      <c r="J7" s="9">
        <v>45726</v>
      </c>
      <c r="K7" s="3" t="s">
        <v>456</v>
      </c>
      <c r="L7" s="3" t="s">
        <v>456</v>
      </c>
      <c r="M7" s="3" t="s">
        <v>456</v>
      </c>
      <c r="N7" s="3" t="s">
        <v>456</v>
      </c>
      <c r="O7" s="3" t="s">
        <v>456</v>
      </c>
      <c r="P7" s="7"/>
    </row>
    <row r="8" spans="1:18" x14ac:dyDescent="0.3">
      <c r="A8" s="3" t="s">
        <v>77</v>
      </c>
      <c r="B8" s="3">
        <v>551502</v>
      </c>
      <c r="C8" s="3" t="s">
        <v>113</v>
      </c>
      <c r="D8" s="3" t="s">
        <v>73</v>
      </c>
      <c r="E8" s="3" t="s">
        <v>125</v>
      </c>
      <c r="F8" s="6" t="s">
        <v>151</v>
      </c>
      <c r="G8" s="6" t="s">
        <v>161</v>
      </c>
      <c r="H8" s="22">
        <v>45715</v>
      </c>
      <c r="I8" s="3">
        <v>29</v>
      </c>
      <c r="J8" s="9">
        <v>45726</v>
      </c>
      <c r="K8" s="3" t="s">
        <v>456</v>
      </c>
      <c r="L8" s="3" t="s">
        <v>456</v>
      </c>
      <c r="M8" s="3" t="s">
        <v>456</v>
      </c>
      <c r="N8" s="3" t="s">
        <v>456</v>
      </c>
      <c r="O8" s="3" t="s">
        <v>456</v>
      </c>
      <c r="P8" s="7"/>
    </row>
    <row r="9" spans="1:18" x14ac:dyDescent="0.3">
      <c r="A9" s="3" t="s">
        <v>77</v>
      </c>
      <c r="B9" s="3">
        <v>551513</v>
      </c>
      <c r="C9" s="3" t="s">
        <v>113</v>
      </c>
      <c r="D9" s="3" t="s">
        <v>73</v>
      </c>
      <c r="E9" s="3" t="s">
        <v>125</v>
      </c>
      <c r="F9" s="6" t="s">
        <v>151</v>
      </c>
      <c r="G9" s="6" t="s">
        <v>432</v>
      </c>
      <c r="H9" s="22">
        <v>45434</v>
      </c>
      <c r="I9" s="3">
        <v>24</v>
      </c>
      <c r="J9" s="9">
        <v>45442</v>
      </c>
      <c r="K9" s="9">
        <v>45453</v>
      </c>
      <c r="L9" s="9">
        <v>45456</v>
      </c>
      <c r="M9" s="9">
        <v>45498</v>
      </c>
      <c r="N9" s="6" t="s">
        <v>262</v>
      </c>
      <c r="O9" s="6" t="s">
        <v>357</v>
      </c>
      <c r="P9" s="7"/>
    </row>
    <row r="10" spans="1:18" x14ac:dyDescent="0.3">
      <c r="A10" s="3" t="s">
        <v>77</v>
      </c>
      <c r="B10" s="3">
        <v>551514</v>
      </c>
      <c r="C10" s="3" t="s">
        <v>113</v>
      </c>
      <c r="D10" s="3" t="s">
        <v>73</v>
      </c>
      <c r="E10" s="3" t="s">
        <v>125</v>
      </c>
      <c r="F10" s="6" t="s">
        <v>151</v>
      </c>
      <c r="G10" s="6" t="s">
        <v>432</v>
      </c>
      <c r="H10" s="22">
        <v>45434</v>
      </c>
      <c r="I10" s="3">
        <v>24</v>
      </c>
      <c r="J10" s="9">
        <v>45442</v>
      </c>
      <c r="K10" s="9">
        <v>45636</v>
      </c>
      <c r="L10" s="9">
        <v>45638</v>
      </c>
      <c r="M10" s="9">
        <v>45688</v>
      </c>
      <c r="N10" s="6" t="s">
        <v>280</v>
      </c>
      <c r="O10" s="6" t="s">
        <v>362</v>
      </c>
      <c r="P10" s="7"/>
    </row>
    <row r="11" spans="1:18" x14ac:dyDescent="0.3">
      <c r="A11" s="3" t="s">
        <v>78</v>
      </c>
      <c r="B11" s="3">
        <v>552001</v>
      </c>
      <c r="C11" s="3" t="s">
        <v>109</v>
      </c>
      <c r="D11" s="3" t="s">
        <v>73</v>
      </c>
      <c r="E11" s="3" t="s">
        <v>126</v>
      </c>
      <c r="F11" s="6" t="s">
        <v>151</v>
      </c>
      <c r="G11" s="6" t="s">
        <v>151</v>
      </c>
      <c r="H11" s="22">
        <v>45321</v>
      </c>
      <c r="I11" s="3">
        <v>8</v>
      </c>
      <c r="J11" s="9">
        <v>45325</v>
      </c>
      <c r="K11" s="9">
        <v>45328</v>
      </c>
      <c r="L11" s="9">
        <v>45331</v>
      </c>
      <c r="M11" s="9">
        <v>45353</v>
      </c>
      <c r="N11" s="6" t="s">
        <v>283</v>
      </c>
      <c r="O11" s="6" t="s">
        <v>366</v>
      </c>
      <c r="P11" s="7"/>
    </row>
    <row r="12" spans="1:18" x14ac:dyDescent="0.3">
      <c r="A12" s="3" t="s">
        <v>111</v>
      </c>
      <c r="B12" s="3">
        <v>552501</v>
      </c>
      <c r="C12" s="3" t="s">
        <v>114</v>
      </c>
      <c r="D12" s="3" t="s">
        <v>73</v>
      </c>
      <c r="E12" s="3" t="s">
        <v>126</v>
      </c>
      <c r="F12" s="6" t="s">
        <v>151</v>
      </c>
      <c r="G12" s="6" t="s">
        <v>151</v>
      </c>
      <c r="H12" s="22">
        <v>45350</v>
      </c>
      <c r="I12" s="3">
        <v>6</v>
      </c>
      <c r="J12" s="9">
        <v>45361</v>
      </c>
      <c r="K12" s="9">
        <v>45365</v>
      </c>
      <c r="L12" s="9">
        <v>45367</v>
      </c>
      <c r="M12" s="9">
        <v>45389</v>
      </c>
      <c r="N12" s="6" t="s">
        <v>284</v>
      </c>
      <c r="O12" s="6" t="s">
        <v>367</v>
      </c>
      <c r="P12" s="7"/>
    </row>
    <row r="13" spans="1:18" x14ac:dyDescent="0.3">
      <c r="A13" s="3" t="s">
        <v>79</v>
      </c>
      <c r="B13" s="3">
        <v>553001</v>
      </c>
      <c r="C13" s="3" t="s">
        <v>114</v>
      </c>
      <c r="D13" s="3" t="s">
        <v>73</v>
      </c>
      <c r="E13" s="3" t="s">
        <v>126</v>
      </c>
      <c r="F13" s="6" t="s">
        <v>151</v>
      </c>
      <c r="G13" s="6" t="s">
        <v>352</v>
      </c>
      <c r="H13" s="9">
        <v>45677</v>
      </c>
      <c r="I13" s="3">
        <v>5</v>
      </c>
      <c r="J13" s="9">
        <v>45687</v>
      </c>
      <c r="K13" s="3" t="s">
        <v>456</v>
      </c>
      <c r="L13" s="3" t="s">
        <v>456</v>
      </c>
      <c r="M13" s="3" t="s">
        <v>456</v>
      </c>
      <c r="N13" s="3" t="s">
        <v>456</v>
      </c>
      <c r="O13" s="3" t="s">
        <v>456</v>
      </c>
      <c r="P13" s="7"/>
    </row>
    <row r="14" spans="1:18" x14ac:dyDescent="0.3">
      <c r="A14" s="3" t="s">
        <v>80</v>
      </c>
      <c r="B14" s="3">
        <v>553501</v>
      </c>
      <c r="C14" s="3" t="s">
        <v>114</v>
      </c>
      <c r="D14" s="3" t="s">
        <v>73</v>
      </c>
      <c r="E14" s="3" t="s">
        <v>125</v>
      </c>
      <c r="F14" s="6" t="s">
        <v>151</v>
      </c>
      <c r="G14" s="6" t="s">
        <v>432</v>
      </c>
      <c r="H14" s="22">
        <v>45478</v>
      </c>
      <c r="I14" s="3">
        <v>12</v>
      </c>
      <c r="J14" s="9">
        <v>45483</v>
      </c>
      <c r="K14" s="9">
        <v>45488</v>
      </c>
      <c r="L14" s="9">
        <v>45491</v>
      </c>
      <c r="M14" s="9">
        <v>45550</v>
      </c>
      <c r="N14" s="6" t="s">
        <v>286</v>
      </c>
      <c r="O14" s="6" t="s">
        <v>369</v>
      </c>
      <c r="P14" s="7"/>
    </row>
    <row r="15" spans="1:18" x14ac:dyDescent="0.3">
      <c r="A15" s="3" t="s">
        <v>88</v>
      </c>
      <c r="B15" s="3">
        <v>771502</v>
      </c>
      <c r="C15" s="3" t="s">
        <v>109</v>
      </c>
      <c r="D15" s="3" t="s">
        <v>86</v>
      </c>
      <c r="E15" s="3" t="s">
        <v>130</v>
      </c>
      <c r="F15" s="6" t="s">
        <v>431</v>
      </c>
      <c r="G15" s="6" t="s">
        <v>431</v>
      </c>
      <c r="H15" s="22">
        <v>45641</v>
      </c>
      <c r="I15" s="3">
        <v>3</v>
      </c>
      <c r="J15" s="9">
        <v>45667</v>
      </c>
      <c r="K15" s="3" t="s">
        <v>456</v>
      </c>
      <c r="L15" s="3" t="s">
        <v>456</v>
      </c>
      <c r="M15" s="3" t="s">
        <v>456</v>
      </c>
      <c r="N15" s="3" t="s">
        <v>456</v>
      </c>
      <c r="O15" s="3" t="s">
        <v>456</v>
      </c>
      <c r="P15" s="7"/>
    </row>
    <row r="16" spans="1:18" x14ac:dyDescent="0.3">
      <c r="A16" s="3" t="s">
        <v>90</v>
      </c>
      <c r="B16" s="3">
        <v>772002</v>
      </c>
      <c r="C16" s="3" t="s">
        <v>115</v>
      </c>
      <c r="D16" s="3" t="s">
        <v>86</v>
      </c>
      <c r="E16" s="3" t="s">
        <v>130</v>
      </c>
      <c r="F16" s="3" t="s">
        <v>431</v>
      </c>
      <c r="G16" s="6" t="s">
        <v>212</v>
      </c>
      <c r="H16" s="22">
        <v>45566</v>
      </c>
      <c r="I16" s="3">
        <v>12</v>
      </c>
      <c r="J16" s="9">
        <v>45580</v>
      </c>
      <c r="K16" s="3" t="s">
        <v>456</v>
      </c>
      <c r="L16" s="3" t="s">
        <v>456</v>
      </c>
      <c r="M16" s="3" t="s">
        <v>456</v>
      </c>
      <c r="N16" s="3" t="s">
        <v>456</v>
      </c>
      <c r="O16" s="3" t="s">
        <v>456</v>
      </c>
      <c r="P16" s="7"/>
    </row>
    <row r="17" spans="1:16" x14ac:dyDescent="0.3">
      <c r="A17" s="3" t="s">
        <v>90</v>
      </c>
      <c r="B17" s="3">
        <v>772010</v>
      </c>
      <c r="C17" s="3" t="s">
        <v>115</v>
      </c>
      <c r="D17" s="3" t="s">
        <v>86</v>
      </c>
      <c r="E17" s="3" t="s">
        <v>130</v>
      </c>
      <c r="F17" s="3" t="s">
        <v>431</v>
      </c>
      <c r="G17" s="6" t="s">
        <v>212</v>
      </c>
      <c r="H17" s="22">
        <v>45566</v>
      </c>
      <c r="I17" s="3">
        <v>12</v>
      </c>
      <c r="J17" s="9">
        <v>45580</v>
      </c>
      <c r="K17" s="9">
        <v>45598</v>
      </c>
      <c r="L17" s="9">
        <v>45601</v>
      </c>
      <c r="M17" s="9">
        <v>45662</v>
      </c>
      <c r="N17" s="6" t="s">
        <v>316</v>
      </c>
      <c r="O17" s="6" t="s">
        <v>385</v>
      </c>
      <c r="P17" s="7"/>
    </row>
    <row r="18" spans="1:16" x14ac:dyDescent="0.3">
      <c r="A18" s="3" t="s">
        <v>96</v>
      </c>
      <c r="B18" s="3">
        <v>775001</v>
      </c>
      <c r="C18" s="3" t="s">
        <v>114</v>
      </c>
      <c r="D18" s="3" t="s">
        <v>86</v>
      </c>
      <c r="E18" s="3" t="s">
        <v>131</v>
      </c>
      <c r="F18" s="6" t="s">
        <v>431</v>
      </c>
      <c r="G18" s="3" t="s">
        <v>209</v>
      </c>
      <c r="H18" s="22">
        <v>45595</v>
      </c>
      <c r="I18" s="3">
        <v>11</v>
      </c>
      <c r="J18" s="9">
        <v>45605</v>
      </c>
      <c r="K18" s="9">
        <v>45610</v>
      </c>
      <c r="L18" s="9">
        <v>45613</v>
      </c>
      <c r="M18" s="9">
        <v>45632</v>
      </c>
      <c r="N18" s="6" t="s">
        <v>322</v>
      </c>
      <c r="O18" s="6" t="s">
        <v>232</v>
      </c>
      <c r="P18" s="7"/>
    </row>
    <row r="19" spans="1:16" x14ac:dyDescent="0.3">
      <c r="A19" s="3" t="s">
        <v>97</v>
      </c>
      <c r="B19" s="3">
        <v>775501</v>
      </c>
      <c r="C19" s="3" t="s">
        <v>109</v>
      </c>
      <c r="D19" s="3" t="s">
        <v>86</v>
      </c>
      <c r="E19" s="3" t="s">
        <v>130</v>
      </c>
      <c r="F19" s="3" t="s">
        <v>431</v>
      </c>
      <c r="G19" s="6" t="s">
        <v>192</v>
      </c>
      <c r="H19" s="22">
        <v>45524</v>
      </c>
      <c r="I19" s="3">
        <v>7</v>
      </c>
      <c r="J19" s="9">
        <v>45532</v>
      </c>
      <c r="K19" s="9">
        <v>45537</v>
      </c>
      <c r="L19" s="9">
        <v>45541</v>
      </c>
      <c r="M19" s="9">
        <v>45568</v>
      </c>
      <c r="N19" s="6" t="s">
        <v>323</v>
      </c>
      <c r="O19" s="6" t="s">
        <v>393</v>
      </c>
      <c r="P19" s="7"/>
    </row>
    <row r="20" spans="1:16" x14ac:dyDescent="0.3">
      <c r="A20" s="3" t="s">
        <v>98</v>
      </c>
      <c r="B20" s="3">
        <v>880506</v>
      </c>
      <c r="C20" s="3" t="s">
        <v>115</v>
      </c>
      <c r="D20" s="3" t="s">
        <v>86</v>
      </c>
      <c r="E20" s="3" t="s">
        <v>132</v>
      </c>
      <c r="F20" s="6" t="s">
        <v>431</v>
      </c>
      <c r="G20" s="3" t="s">
        <v>230</v>
      </c>
      <c r="H20" s="22">
        <v>45366</v>
      </c>
      <c r="I20" s="3">
        <v>12</v>
      </c>
      <c r="J20" s="9">
        <v>45376</v>
      </c>
      <c r="K20" s="9">
        <v>45381</v>
      </c>
      <c r="L20" s="9">
        <v>45384</v>
      </c>
      <c r="M20" s="9">
        <v>45406</v>
      </c>
      <c r="N20" s="6" t="s">
        <v>329</v>
      </c>
      <c r="O20" s="6" t="s">
        <v>399</v>
      </c>
      <c r="P20" s="7"/>
    </row>
    <row r="21" spans="1:16" x14ac:dyDescent="0.3">
      <c r="A21" s="3" t="s">
        <v>99</v>
      </c>
      <c r="B21" s="3">
        <v>881001</v>
      </c>
      <c r="C21" s="3" t="s">
        <v>109</v>
      </c>
      <c r="D21" s="3" t="s">
        <v>86</v>
      </c>
      <c r="E21" s="3" t="s">
        <v>132</v>
      </c>
      <c r="F21" s="6" t="s">
        <v>431</v>
      </c>
      <c r="G21" s="6" t="s">
        <v>431</v>
      </c>
      <c r="H21" s="22">
        <v>45353</v>
      </c>
      <c r="I21" s="3">
        <v>4</v>
      </c>
      <c r="J21" s="9">
        <v>45369</v>
      </c>
      <c r="K21" s="9">
        <v>45380</v>
      </c>
      <c r="L21" s="9">
        <v>45384</v>
      </c>
      <c r="M21" s="9">
        <v>45415</v>
      </c>
      <c r="N21" s="6" t="s">
        <v>330</v>
      </c>
      <c r="O21" s="6" t="s">
        <v>400</v>
      </c>
      <c r="P21" s="7"/>
    </row>
  </sheetData>
  <sortState xmlns:xlrd2="http://schemas.microsoft.com/office/spreadsheetml/2017/richdata2" ref="A2:R21">
    <sortCondition ref="B2:B2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0E3F-2B5C-442D-A461-CB0424007645}">
  <dimension ref="A1:AS21"/>
  <sheetViews>
    <sheetView topLeftCell="AF1" workbookViewId="0">
      <selection activeCell="AP1" sqref="AP1"/>
    </sheetView>
  </sheetViews>
  <sheetFormatPr defaultColWidth="10.77734375" defaultRowHeight="14.4" x14ac:dyDescent="0.3"/>
  <cols>
    <col min="3" max="3" width="50.21875" bestFit="1" customWidth="1"/>
    <col min="4" max="6" width="10.77734375" customWidth="1"/>
    <col min="7" max="7" width="7.21875" customWidth="1"/>
    <col min="8" max="8" width="10.77734375" customWidth="1"/>
    <col min="9" max="9" width="14.6640625" customWidth="1"/>
    <col min="10" max="10" width="12.77734375" customWidth="1"/>
    <col min="12" max="43" width="10.77734375" customWidth="1"/>
  </cols>
  <sheetData>
    <row r="1" spans="1:45" s="1" customFormat="1" ht="86.4" x14ac:dyDescent="0.3">
      <c r="A1" s="10" t="s">
        <v>16</v>
      </c>
      <c r="B1" s="10" t="s">
        <v>17</v>
      </c>
      <c r="C1" s="10" t="s">
        <v>2</v>
      </c>
      <c r="D1" s="10" t="s">
        <v>43</v>
      </c>
      <c r="E1" s="10" t="s">
        <v>34</v>
      </c>
      <c r="F1" s="10" t="s">
        <v>3</v>
      </c>
      <c r="G1" s="10" t="s">
        <v>7</v>
      </c>
      <c r="H1" s="10" t="s">
        <v>5</v>
      </c>
      <c r="I1" s="10" t="s">
        <v>6</v>
      </c>
      <c r="J1" s="10" t="s">
        <v>468</v>
      </c>
      <c r="K1" s="10" t="s">
        <v>39</v>
      </c>
      <c r="L1" s="10" t="s">
        <v>21</v>
      </c>
      <c r="M1" s="10" t="s">
        <v>29</v>
      </c>
      <c r="N1" s="10" t="s">
        <v>472</v>
      </c>
      <c r="O1" s="10" t="s">
        <v>471</v>
      </c>
      <c r="P1" s="10" t="s">
        <v>45</v>
      </c>
      <c r="Q1" s="10" t="s">
        <v>48</v>
      </c>
      <c r="R1" s="10" t="s">
        <v>22</v>
      </c>
      <c r="S1" s="10" t="s">
        <v>474</v>
      </c>
      <c r="T1" s="10" t="s">
        <v>473</v>
      </c>
      <c r="U1" s="10" t="s">
        <v>23</v>
      </c>
      <c r="V1" s="10" t="s">
        <v>24</v>
      </c>
      <c r="W1" s="10" t="s">
        <v>28</v>
      </c>
      <c r="X1" s="10" t="s">
        <v>475</v>
      </c>
      <c r="Y1" s="10" t="s">
        <v>460</v>
      </c>
      <c r="Z1" s="10" t="s">
        <v>461</v>
      </c>
      <c r="AA1" s="10" t="s">
        <v>462</v>
      </c>
      <c r="AB1" s="10" t="s">
        <v>476</v>
      </c>
      <c r="AC1" s="10" t="s">
        <v>463</v>
      </c>
      <c r="AD1" s="10" t="s">
        <v>459</v>
      </c>
      <c r="AE1" s="10" t="s">
        <v>464</v>
      </c>
      <c r="AF1" s="10" t="s">
        <v>477</v>
      </c>
      <c r="AG1" s="10" t="s">
        <v>49</v>
      </c>
      <c r="AH1" s="10" t="s">
        <v>50</v>
      </c>
      <c r="AI1" s="10" t="s">
        <v>51</v>
      </c>
      <c r="AJ1" s="10" t="s">
        <v>478</v>
      </c>
      <c r="AK1" s="10" t="s">
        <v>25</v>
      </c>
      <c r="AL1" s="10" t="s">
        <v>26</v>
      </c>
      <c r="AM1" s="10" t="s">
        <v>27</v>
      </c>
      <c r="AN1" s="10" t="s">
        <v>479</v>
      </c>
      <c r="AO1" s="10" t="s">
        <v>506</v>
      </c>
      <c r="AP1" s="10" t="s">
        <v>46</v>
      </c>
      <c r="AQ1" s="10" t="s">
        <v>47</v>
      </c>
      <c r="AR1" s="10" t="s">
        <v>4</v>
      </c>
      <c r="AS1" s="10" t="s">
        <v>19</v>
      </c>
    </row>
    <row r="2" spans="1:45" x14ac:dyDescent="0.3">
      <c r="A2" s="6" t="s">
        <v>280</v>
      </c>
      <c r="B2" s="6" t="s">
        <v>362</v>
      </c>
      <c r="C2" s="3" t="s">
        <v>77</v>
      </c>
      <c r="D2" s="3">
        <v>551514</v>
      </c>
      <c r="E2" s="3" t="s">
        <v>113</v>
      </c>
      <c r="F2" s="3" t="s">
        <v>73</v>
      </c>
      <c r="G2" s="3" t="s">
        <v>125</v>
      </c>
      <c r="H2" s="6" t="s">
        <v>151</v>
      </c>
      <c r="I2" s="6" t="s">
        <v>432</v>
      </c>
      <c r="J2" s="3" t="s">
        <v>469</v>
      </c>
      <c r="K2" s="9">
        <v>45638</v>
      </c>
      <c r="L2" s="9">
        <v>45639</v>
      </c>
      <c r="M2" s="9">
        <v>45647</v>
      </c>
      <c r="N2" s="9" t="s">
        <v>470</v>
      </c>
      <c r="O2" s="9">
        <v>45647</v>
      </c>
      <c r="P2" s="9">
        <v>45648</v>
      </c>
      <c r="Q2" s="9">
        <v>45653</v>
      </c>
      <c r="R2" s="9">
        <v>45654</v>
      </c>
      <c r="S2" s="9">
        <v>45667</v>
      </c>
      <c r="T2" s="9" t="s">
        <v>470</v>
      </c>
      <c r="U2" s="9">
        <v>45654</v>
      </c>
      <c r="V2" s="9">
        <v>45661</v>
      </c>
      <c r="W2" s="9">
        <v>45666</v>
      </c>
      <c r="X2" s="9" t="s">
        <v>470</v>
      </c>
      <c r="Y2" s="9">
        <v>45666</v>
      </c>
      <c r="Z2" s="9">
        <v>45670</v>
      </c>
      <c r="AA2" s="9">
        <v>45674</v>
      </c>
      <c r="AB2" s="9" t="s">
        <v>470</v>
      </c>
      <c r="AC2" s="9">
        <v>45666</v>
      </c>
      <c r="AD2" s="9">
        <v>45670</v>
      </c>
      <c r="AE2" s="9">
        <v>45672</v>
      </c>
      <c r="AF2" s="9" t="s">
        <v>470</v>
      </c>
      <c r="AG2" s="9">
        <v>45674</v>
      </c>
      <c r="AH2" s="9">
        <v>45680</v>
      </c>
      <c r="AI2" s="9">
        <v>45683</v>
      </c>
      <c r="AJ2" s="9" t="s">
        <v>470</v>
      </c>
      <c r="AK2" s="9">
        <v>45684</v>
      </c>
      <c r="AL2" s="9">
        <v>45689</v>
      </c>
      <c r="AM2" s="9">
        <v>45695</v>
      </c>
      <c r="AN2" s="9" t="s">
        <v>470</v>
      </c>
      <c r="AO2" s="9">
        <f>AM2</f>
        <v>45695</v>
      </c>
      <c r="AP2" s="9">
        <v>45696</v>
      </c>
      <c r="AQ2" s="9">
        <v>45697</v>
      </c>
      <c r="AR2" s="9">
        <v>45713</v>
      </c>
      <c r="AS2" s="9">
        <v>45713</v>
      </c>
    </row>
    <row r="3" spans="1:45" x14ac:dyDescent="0.3">
      <c r="A3" s="6" t="s">
        <v>242</v>
      </c>
      <c r="B3" s="6" t="s">
        <v>336</v>
      </c>
      <c r="C3" s="3" t="s">
        <v>59</v>
      </c>
      <c r="D3" s="3">
        <v>220101</v>
      </c>
      <c r="E3" s="3" t="s">
        <v>107</v>
      </c>
      <c r="F3" s="3" t="s">
        <v>58</v>
      </c>
      <c r="G3" s="3" t="s">
        <v>120</v>
      </c>
      <c r="H3" s="6" t="s">
        <v>148</v>
      </c>
      <c r="I3" s="6" t="s">
        <v>148</v>
      </c>
      <c r="J3" s="9" t="s">
        <v>469</v>
      </c>
      <c r="K3" s="9">
        <v>45311</v>
      </c>
      <c r="L3" s="9">
        <v>45312</v>
      </c>
      <c r="M3" s="9">
        <v>45314</v>
      </c>
      <c r="N3" s="9" t="s">
        <v>470</v>
      </c>
      <c r="O3" s="9">
        <v>45314</v>
      </c>
      <c r="P3" s="9">
        <v>45314</v>
      </c>
      <c r="Q3" s="9">
        <v>45315</v>
      </c>
      <c r="R3" s="9">
        <v>45316</v>
      </c>
      <c r="S3" s="9">
        <v>45322</v>
      </c>
      <c r="T3" s="9" t="s">
        <v>470</v>
      </c>
      <c r="U3" s="9">
        <v>45316</v>
      </c>
      <c r="V3" s="9">
        <v>45318</v>
      </c>
      <c r="W3" s="9">
        <v>45326</v>
      </c>
      <c r="X3" s="9" t="s">
        <v>470</v>
      </c>
      <c r="Y3" s="9" t="s">
        <v>458</v>
      </c>
      <c r="Z3" s="9" t="s">
        <v>458</v>
      </c>
      <c r="AA3" s="9" t="s">
        <v>458</v>
      </c>
      <c r="AB3" s="9" t="s">
        <v>458</v>
      </c>
      <c r="AC3" s="9" t="s">
        <v>458</v>
      </c>
      <c r="AD3" s="9" t="s">
        <v>458</v>
      </c>
      <c r="AE3" s="9" t="s">
        <v>458</v>
      </c>
      <c r="AF3" s="9" t="s">
        <v>458</v>
      </c>
      <c r="AG3" s="9" t="s">
        <v>458</v>
      </c>
      <c r="AH3" s="9" t="s">
        <v>458</v>
      </c>
      <c r="AI3" s="9" t="s">
        <v>458</v>
      </c>
      <c r="AJ3" s="9" t="s">
        <v>458</v>
      </c>
      <c r="AK3" s="9" t="s">
        <v>458</v>
      </c>
      <c r="AL3" s="9" t="s">
        <v>458</v>
      </c>
      <c r="AM3" s="9" t="s">
        <v>458</v>
      </c>
      <c r="AN3" s="9" t="s">
        <v>458</v>
      </c>
      <c r="AO3" s="9">
        <f>W3</f>
        <v>45326</v>
      </c>
      <c r="AP3" s="9">
        <v>45326</v>
      </c>
      <c r="AQ3" s="9">
        <v>45328</v>
      </c>
      <c r="AR3" s="9">
        <v>45706</v>
      </c>
      <c r="AS3" s="9">
        <v>45706</v>
      </c>
    </row>
    <row r="4" spans="1:45" x14ac:dyDescent="0.3">
      <c r="A4" s="3" t="s">
        <v>457</v>
      </c>
      <c r="B4" s="3" t="s">
        <v>341</v>
      </c>
      <c r="C4" s="3" t="s">
        <v>64</v>
      </c>
      <c r="D4" s="3">
        <v>223001</v>
      </c>
      <c r="E4" s="3" t="s">
        <v>114</v>
      </c>
      <c r="F4" s="3" t="s">
        <v>58</v>
      </c>
      <c r="G4" s="3" t="s">
        <v>117</v>
      </c>
      <c r="H4" s="6" t="s">
        <v>136</v>
      </c>
      <c r="I4" s="6" t="s">
        <v>136</v>
      </c>
      <c r="J4" s="9" t="s">
        <v>469</v>
      </c>
      <c r="K4" s="9">
        <v>45645</v>
      </c>
      <c r="L4" s="9">
        <v>45646</v>
      </c>
      <c r="M4" s="9">
        <v>45656</v>
      </c>
      <c r="N4" s="9" t="s">
        <v>470</v>
      </c>
      <c r="O4" s="9">
        <v>45657</v>
      </c>
      <c r="P4" s="9">
        <v>45657</v>
      </c>
      <c r="Q4" s="9">
        <v>45659</v>
      </c>
      <c r="R4" s="9">
        <v>45659</v>
      </c>
      <c r="S4" s="9">
        <v>45667</v>
      </c>
      <c r="T4" s="9" t="s">
        <v>470</v>
      </c>
      <c r="U4" s="9">
        <v>45659</v>
      </c>
      <c r="V4" s="9">
        <v>45665</v>
      </c>
      <c r="W4" s="9">
        <v>45672</v>
      </c>
      <c r="X4" s="9" t="s">
        <v>470</v>
      </c>
      <c r="Y4" s="8">
        <v>45673</v>
      </c>
      <c r="Z4" s="9">
        <v>45677</v>
      </c>
      <c r="AA4" s="9">
        <v>45680</v>
      </c>
      <c r="AB4" s="9" t="s">
        <v>470</v>
      </c>
      <c r="AC4" s="9" t="s">
        <v>458</v>
      </c>
      <c r="AD4" s="9" t="s">
        <v>458</v>
      </c>
      <c r="AE4" s="9" t="s">
        <v>458</v>
      </c>
      <c r="AF4" s="9" t="s">
        <v>458</v>
      </c>
      <c r="AG4" s="9" t="s">
        <v>458</v>
      </c>
      <c r="AH4" s="9" t="s">
        <v>458</v>
      </c>
      <c r="AI4" s="9" t="s">
        <v>458</v>
      </c>
      <c r="AJ4" s="9" t="s">
        <v>458</v>
      </c>
      <c r="AK4" s="9" t="s">
        <v>458</v>
      </c>
      <c r="AL4" s="9" t="s">
        <v>458</v>
      </c>
      <c r="AM4" s="9" t="s">
        <v>458</v>
      </c>
      <c r="AN4" s="9" t="s">
        <v>458</v>
      </c>
      <c r="AO4" s="9">
        <f>AA4</f>
        <v>45680</v>
      </c>
      <c r="AP4" s="9">
        <v>45681</v>
      </c>
      <c r="AQ4" s="9">
        <v>45684</v>
      </c>
      <c r="AR4" s="9">
        <v>45703</v>
      </c>
      <c r="AS4" s="9">
        <v>45703</v>
      </c>
    </row>
    <row r="5" spans="1:45" x14ac:dyDescent="0.3">
      <c r="A5" s="6" t="s">
        <v>316</v>
      </c>
      <c r="B5" s="6" t="s">
        <v>385</v>
      </c>
      <c r="C5" s="3" t="s">
        <v>90</v>
      </c>
      <c r="D5" s="3">
        <v>772010</v>
      </c>
      <c r="E5" s="3" t="s">
        <v>115</v>
      </c>
      <c r="F5" s="3" t="s">
        <v>86</v>
      </c>
      <c r="G5" s="3" t="s">
        <v>130</v>
      </c>
      <c r="H5" s="3" t="s">
        <v>431</v>
      </c>
      <c r="I5" s="6" t="s">
        <v>212</v>
      </c>
      <c r="J5" s="3" t="s">
        <v>469</v>
      </c>
      <c r="K5" s="9">
        <v>45601</v>
      </c>
      <c r="L5" s="9">
        <v>45602</v>
      </c>
      <c r="M5" s="9">
        <v>45608</v>
      </c>
      <c r="N5" s="9" t="s">
        <v>470</v>
      </c>
      <c r="O5" s="9">
        <v>45609</v>
      </c>
      <c r="P5" s="9">
        <v>45609</v>
      </c>
      <c r="Q5" s="9">
        <v>45612</v>
      </c>
      <c r="R5" s="9">
        <v>45613</v>
      </c>
      <c r="S5" s="9">
        <v>45619</v>
      </c>
      <c r="T5" s="9" t="s">
        <v>470</v>
      </c>
      <c r="U5" s="9">
        <v>45613</v>
      </c>
      <c r="V5" s="9">
        <v>45616</v>
      </c>
      <c r="W5" s="9">
        <v>45642</v>
      </c>
      <c r="X5" s="9" t="s">
        <v>470</v>
      </c>
      <c r="Y5" s="9">
        <v>45644</v>
      </c>
      <c r="Z5" s="9">
        <v>45648</v>
      </c>
      <c r="AA5" s="9">
        <v>45654</v>
      </c>
      <c r="AB5" s="9" t="s">
        <v>470</v>
      </c>
      <c r="AC5" s="9">
        <v>45644</v>
      </c>
      <c r="AD5" s="9">
        <v>45648</v>
      </c>
      <c r="AE5" s="9">
        <v>45654</v>
      </c>
      <c r="AF5" s="9" t="s">
        <v>470</v>
      </c>
      <c r="AG5" s="9" t="s">
        <v>458</v>
      </c>
      <c r="AH5" s="9" t="s">
        <v>458</v>
      </c>
      <c r="AI5" s="9" t="s">
        <v>458</v>
      </c>
      <c r="AJ5" s="9" t="s">
        <v>458</v>
      </c>
      <c r="AK5" s="9" t="s">
        <v>458</v>
      </c>
      <c r="AL5" s="9" t="s">
        <v>458</v>
      </c>
      <c r="AM5" s="9" t="s">
        <v>458</v>
      </c>
      <c r="AN5" s="9" t="s">
        <v>458</v>
      </c>
      <c r="AO5" s="9">
        <f>AE5</f>
        <v>45654</v>
      </c>
      <c r="AP5" s="9">
        <v>45655</v>
      </c>
      <c r="AQ5" s="9">
        <v>45662</v>
      </c>
      <c r="AR5" s="9">
        <v>45682</v>
      </c>
      <c r="AS5" s="9">
        <v>45682</v>
      </c>
    </row>
    <row r="6" spans="1:45" x14ac:dyDescent="0.3">
      <c r="A6" s="6" t="s">
        <v>322</v>
      </c>
      <c r="B6" s="6" t="s">
        <v>232</v>
      </c>
      <c r="C6" s="3" t="s">
        <v>96</v>
      </c>
      <c r="D6" s="3">
        <v>775001</v>
      </c>
      <c r="E6" s="3" t="s">
        <v>114</v>
      </c>
      <c r="F6" s="3" t="s">
        <v>86</v>
      </c>
      <c r="G6" s="3" t="s">
        <v>131</v>
      </c>
      <c r="H6" s="6" t="s">
        <v>431</v>
      </c>
      <c r="I6" s="3" t="s">
        <v>209</v>
      </c>
      <c r="J6" s="3" t="s">
        <v>469</v>
      </c>
      <c r="K6" s="9">
        <v>45613</v>
      </c>
      <c r="L6" s="9">
        <v>45614</v>
      </c>
      <c r="M6" s="9">
        <v>45624</v>
      </c>
      <c r="N6" s="9" t="s">
        <v>470</v>
      </c>
      <c r="O6" s="9">
        <v>45625</v>
      </c>
      <c r="P6" s="9">
        <v>45625</v>
      </c>
      <c r="Q6" s="9">
        <v>45627</v>
      </c>
      <c r="R6" s="9">
        <v>45627</v>
      </c>
      <c r="S6" s="9">
        <v>45633</v>
      </c>
      <c r="T6" s="9" t="s">
        <v>470</v>
      </c>
      <c r="U6" s="9">
        <v>45627</v>
      </c>
      <c r="V6" s="9">
        <v>45631</v>
      </c>
      <c r="W6" s="9">
        <v>45633</v>
      </c>
      <c r="X6" s="9" t="s">
        <v>470</v>
      </c>
      <c r="Y6" s="9" t="s">
        <v>458</v>
      </c>
      <c r="Z6" s="9" t="s">
        <v>458</v>
      </c>
      <c r="AA6" s="9" t="s">
        <v>458</v>
      </c>
      <c r="AB6" s="9" t="s">
        <v>458</v>
      </c>
      <c r="AC6" s="9" t="s">
        <v>458</v>
      </c>
      <c r="AD6" s="9" t="s">
        <v>458</v>
      </c>
      <c r="AE6" s="9" t="s">
        <v>458</v>
      </c>
      <c r="AF6" s="9" t="s">
        <v>458</v>
      </c>
      <c r="AG6" s="9" t="s">
        <v>458</v>
      </c>
      <c r="AH6" s="9" t="s">
        <v>458</v>
      </c>
      <c r="AI6" s="9" t="s">
        <v>458</v>
      </c>
      <c r="AJ6" s="9" t="s">
        <v>458</v>
      </c>
      <c r="AK6" s="9" t="s">
        <v>458</v>
      </c>
      <c r="AL6" s="9" t="s">
        <v>458</v>
      </c>
      <c r="AM6" s="9" t="s">
        <v>458</v>
      </c>
      <c r="AN6" s="9" t="s">
        <v>458</v>
      </c>
      <c r="AO6" s="9">
        <f t="shared" ref="AO6:AO21" si="0">W6</f>
        <v>45633</v>
      </c>
      <c r="AP6" s="9">
        <v>45634</v>
      </c>
      <c r="AQ6" s="9">
        <v>45635</v>
      </c>
      <c r="AR6" s="9">
        <v>45641</v>
      </c>
      <c r="AS6" s="9">
        <v>45641</v>
      </c>
    </row>
    <row r="7" spans="1:45" x14ac:dyDescent="0.3">
      <c r="A7" s="6" t="s">
        <v>255</v>
      </c>
      <c r="B7" s="6" t="s">
        <v>349</v>
      </c>
      <c r="C7" s="3" t="s">
        <v>72</v>
      </c>
      <c r="D7" s="3">
        <v>440501</v>
      </c>
      <c r="E7" s="3" t="s">
        <v>114</v>
      </c>
      <c r="F7" s="3" t="s">
        <v>71</v>
      </c>
      <c r="G7" s="3" t="s">
        <v>121</v>
      </c>
      <c r="H7" s="6" t="s">
        <v>146</v>
      </c>
      <c r="I7" s="6" t="s">
        <v>146</v>
      </c>
      <c r="J7" s="9" t="s">
        <v>469</v>
      </c>
      <c r="K7" s="9">
        <v>45555</v>
      </c>
      <c r="L7" s="9">
        <v>45557</v>
      </c>
      <c r="M7" s="9">
        <v>45565</v>
      </c>
      <c r="N7" s="9" t="s">
        <v>470</v>
      </c>
      <c r="O7" s="9">
        <v>45565</v>
      </c>
      <c r="P7" s="9">
        <v>45566</v>
      </c>
      <c r="Q7" s="9">
        <v>45568</v>
      </c>
      <c r="R7" s="9">
        <v>45569</v>
      </c>
      <c r="S7" s="9">
        <v>45574</v>
      </c>
      <c r="T7" s="9" t="s">
        <v>470</v>
      </c>
      <c r="U7" s="9">
        <v>45569</v>
      </c>
      <c r="V7" s="9">
        <v>45573</v>
      </c>
      <c r="W7" s="9">
        <v>45577</v>
      </c>
      <c r="X7" s="9" t="s">
        <v>470</v>
      </c>
      <c r="Y7" s="9" t="s">
        <v>458</v>
      </c>
      <c r="Z7" s="9" t="s">
        <v>458</v>
      </c>
      <c r="AA7" s="9" t="s">
        <v>458</v>
      </c>
      <c r="AB7" s="9" t="s">
        <v>458</v>
      </c>
      <c r="AC7" s="9" t="s">
        <v>458</v>
      </c>
      <c r="AD7" s="9" t="s">
        <v>458</v>
      </c>
      <c r="AE7" s="9" t="s">
        <v>458</v>
      </c>
      <c r="AF7" s="9" t="s">
        <v>458</v>
      </c>
      <c r="AG7" s="9" t="s">
        <v>458</v>
      </c>
      <c r="AH7" s="9" t="s">
        <v>458</v>
      </c>
      <c r="AI7" s="9" t="s">
        <v>458</v>
      </c>
      <c r="AJ7" s="9" t="s">
        <v>458</v>
      </c>
      <c r="AK7" s="9" t="s">
        <v>458</v>
      </c>
      <c r="AL7" s="9" t="s">
        <v>458</v>
      </c>
      <c r="AM7" s="9" t="s">
        <v>458</v>
      </c>
      <c r="AN7" s="9" t="s">
        <v>458</v>
      </c>
      <c r="AO7" s="9">
        <f t="shared" si="0"/>
        <v>45577</v>
      </c>
      <c r="AP7" s="9">
        <v>45577</v>
      </c>
      <c r="AQ7" s="9">
        <v>45580</v>
      </c>
      <c r="AR7" s="9">
        <v>45595</v>
      </c>
      <c r="AS7" s="9">
        <v>45595</v>
      </c>
    </row>
    <row r="8" spans="1:45" x14ac:dyDescent="0.3">
      <c r="A8" s="6" t="s">
        <v>323</v>
      </c>
      <c r="B8" s="6" t="s">
        <v>393</v>
      </c>
      <c r="C8" s="3" t="s">
        <v>97</v>
      </c>
      <c r="D8" s="3">
        <v>775501</v>
      </c>
      <c r="E8" s="3" t="s">
        <v>109</v>
      </c>
      <c r="F8" s="3" t="s">
        <v>86</v>
      </c>
      <c r="G8" s="3" t="s">
        <v>130</v>
      </c>
      <c r="H8" s="3" t="s">
        <v>431</v>
      </c>
      <c r="I8" s="6" t="s">
        <v>192</v>
      </c>
      <c r="J8" s="3" t="s">
        <v>469</v>
      </c>
      <c r="K8" s="9">
        <v>45541</v>
      </c>
      <c r="L8" s="9">
        <v>45542</v>
      </c>
      <c r="M8" s="9">
        <v>45551</v>
      </c>
      <c r="N8" s="9" t="s">
        <v>470</v>
      </c>
      <c r="O8" s="9">
        <v>45551</v>
      </c>
      <c r="P8" s="9">
        <v>45552</v>
      </c>
      <c r="Q8" s="9">
        <v>45555</v>
      </c>
      <c r="R8" s="9">
        <v>45556</v>
      </c>
      <c r="S8" s="9">
        <v>45562</v>
      </c>
      <c r="T8" s="9" t="s">
        <v>470</v>
      </c>
      <c r="U8" s="9">
        <v>45556</v>
      </c>
      <c r="V8" s="9">
        <v>45562</v>
      </c>
      <c r="W8" s="9">
        <v>45566</v>
      </c>
      <c r="X8" s="9" t="s">
        <v>470</v>
      </c>
      <c r="Y8" s="9" t="s">
        <v>458</v>
      </c>
      <c r="Z8" s="9" t="s">
        <v>458</v>
      </c>
      <c r="AA8" s="9" t="s">
        <v>458</v>
      </c>
      <c r="AB8" s="9" t="s">
        <v>458</v>
      </c>
      <c r="AC8" s="9" t="s">
        <v>458</v>
      </c>
      <c r="AD8" s="9" t="s">
        <v>458</v>
      </c>
      <c r="AE8" s="9" t="s">
        <v>458</v>
      </c>
      <c r="AF8" s="9" t="s">
        <v>458</v>
      </c>
      <c r="AG8" s="9" t="s">
        <v>458</v>
      </c>
      <c r="AH8" s="9" t="s">
        <v>458</v>
      </c>
      <c r="AI8" s="9" t="s">
        <v>458</v>
      </c>
      <c r="AJ8" s="9" t="s">
        <v>458</v>
      </c>
      <c r="AK8" s="9" t="s">
        <v>458</v>
      </c>
      <c r="AL8" s="9" t="s">
        <v>458</v>
      </c>
      <c r="AM8" s="9" t="s">
        <v>458</v>
      </c>
      <c r="AN8" s="9" t="s">
        <v>458</v>
      </c>
      <c r="AO8" s="9">
        <f t="shared" si="0"/>
        <v>45566</v>
      </c>
      <c r="AP8" s="9">
        <v>45567</v>
      </c>
      <c r="AQ8" s="9">
        <v>45569</v>
      </c>
      <c r="AR8" s="9">
        <v>45582</v>
      </c>
      <c r="AS8" s="9">
        <v>45582</v>
      </c>
    </row>
    <row r="9" spans="1:45" x14ac:dyDescent="0.3">
      <c r="A9" s="6" t="s">
        <v>286</v>
      </c>
      <c r="B9" s="6" t="s">
        <v>369</v>
      </c>
      <c r="C9" s="3" t="s">
        <v>80</v>
      </c>
      <c r="D9" s="3">
        <v>553501</v>
      </c>
      <c r="E9" s="3" t="s">
        <v>114</v>
      </c>
      <c r="F9" s="3" t="s">
        <v>73</v>
      </c>
      <c r="G9" s="3" t="s">
        <v>125</v>
      </c>
      <c r="H9" s="6" t="s">
        <v>151</v>
      </c>
      <c r="I9" s="6" t="s">
        <v>432</v>
      </c>
      <c r="J9" s="3" t="s">
        <v>469</v>
      </c>
      <c r="K9" s="9">
        <v>45491</v>
      </c>
      <c r="L9" s="9">
        <v>45491</v>
      </c>
      <c r="M9" s="9">
        <v>45503</v>
      </c>
      <c r="N9" s="9" t="s">
        <v>470</v>
      </c>
      <c r="O9" s="9">
        <v>45503</v>
      </c>
      <c r="P9" s="9">
        <v>45505</v>
      </c>
      <c r="Q9" s="9">
        <v>45507</v>
      </c>
      <c r="R9" s="9">
        <v>45508</v>
      </c>
      <c r="S9" s="9">
        <v>45526</v>
      </c>
      <c r="T9" s="9" t="s">
        <v>470</v>
      </c>
      <c r="U9" s="9">
        <v>45508</v>
      </c>
      <c r="V9" s="9">
        <v>45515</v>
      </c>
      <c r="W9" s="9">
        <v>45528</v>
      </c>
      <c r="X9" s="9" t="s">
        <v>470</v>
      </c>
      <c r="Y9" s="9">
        <v>45529</v>
      </c>
      <c r="Z9" s="9">
        <v>45534</v>
      </c>
      <c r="AA9" s="9">
        <v>45538</v>
      </c>
      <c r="AB9" s="9" t="s">
        <v>470</v>
      </c>
      <c r="AC9" s="9">
        <v>45529</v>
      </c>
      <c r="AD9" s="9">
        <v>45534</v>
      </c>
      <c r="AE9" s="9">
        <v>45542</v>
      </c>
      <c r="AF9" s="9" t="s">
        <v>470</v>
      </c>
      <c r="AG9" s="9">
        <v>45543</v>
      </c>
      <c r="AH9" s="9">
        <v>45547</v>
      </c>
      <c r="AI9" s="9">
        <v>45551</v>
      </c>
      <c r="AJ9" s="9" t="s">
        <v>470</v>
      </c>
      <c r="AK9" s="9">
        <v>45552</v>
      </c>
      <c r="AL9" s="9">
        <v>45556</v>
      </c>
      <c r="AM9" s="9">
        <v>45560</v>
      </c>
      <c r="AN9" s="9" t="s">
        <v>470</v>
      </c>
      <c r="AO9" s="9">
        <f>AM9</f>
        <v>45560</v>
      </c>
      <c r="AP9" s="9">
        <v>45561</v>
      </c>
      <c r="AQ9" s="9">
        <v>45564</v>
      </c>
      <c r="AR9" s="9">
        <v>45580</v>
      </c>
      <c r="AS9" s="9">
        <v>45580</v>
      </c>
    </row>
    <row r="10" spans="1:45" x14ac:dyDescent="0.3">
      <c r="A10" s="6" t="s">
        <v>262</v>
      </c>
      <c r="B10" s="6" t="s">
        <v>357</v>
      </c>
      <c r="C10" s="3" t="s">
        <v>77</v>
      </c>
      <c r="D10" s="3">
        <v>551513</v>
      </c>
      <c r="E10" s="3" t="s">
        <v>113</v>
      </c>
      <c r="F10" s="3" t="s">
        <v>73</v>
      </c>
      <c r="G10" s="3" t="s">
        <v>125</v>
      </c>
      <c r="H10" s="6" t="s">
        <v>151</v>
      </c>
      <c r="I10" s="6" t="s">
        <v>432</v>
      </c>
      <c r="J10" s="3" t="s">
        <v>469</v>
      </c>
      <c r="K10" s="9">
        <v>45456</v>
      </c>
      <c r="L10" s="9">
        <v>45456</v>
      </c>
      <c r="M10" s="9">
        <v>45468</v>
      </c>
      <c r="N10" s="9" t="s">
        <v>470</v>
      </c>
      <c r="O10" s="9">
        <v>45468</v>
      </c>
      <c r="P10" s="9">
        <v>45468</v>
      </c>
      <c r="Q10" s="9">
        <v>45470</v>
      </c>
      <c r="R10" s="9">
        <v>45471</v>
      </c>
      <c r="S10" s="9">
        <v>45487</v>
      </c>
      <c r="T10" s="9" t="s">
        <v>470</v>
      </c>
      <c r="U10" s="9">
        <v>45471</v>
      </c>
      <c r="V10" s="9">
        <v>45474</v>
      </c>
      <c r="W10" s="9">
        <v>45483</v>
      </c>
      <c r="X10" s="9" t="s">
        <v>470</v>
      </c>
      <c r="Y10" s="9">
        <v>45483</v>
      </c>
      <c r="Z10" s="9">
        <v>45488</v>
      </c>
      <c r="AA10" s="9">
        <v>45491</v>
      </c>
      <c r="AB10" s="9" t="s">
        <v>470</v>
      </c>
      <c r="AC10" s="9">
        <v>45483</v>
      </c>
      <c r="AD10" s="9">
        <v>45488</v>
      </c>
      <c r="AE10" s="9">
        <v>45491</v>
      </c>
      <c r="AF10" s="9" t="s">
        <v>470</v>
      </c>
      <c r="AG10" s="9">
        <v>45492</v>
      </c>
      <c r="AH10" s="9">
        <v>45496</v>
      </c>
      <c r="AI10" s="9">
        <v>45497</v>
      </c>
      <c r="AJ10" s="9" t="s">
        <v>470</v>
      </c>
      <c r="AK10" s="9">
        <v>45499</v>
      </c>
      <c r="AL10" s="9">
        <v>45505</v>
      </c>
      <c r="AM10" s="9">
        <v>45509</v>
      </c>
      <c r="AN10" s="9" t="s">
        <v>470</v>
      </c>
      <c r="AO10" s="9">
        <f>AM10</f>
        <v>45509</v>
      </c>
      <c r="AP10" s="9">
        <v>45510</v>
      </c>
      <c r="AQ10" s="9">
        <v>45513</v>
      </c>
      <c r="AR10" s="9">
        <v>45529</v>
      </c>
      <c r="AS10" s="9">
        <v>45529</v>
      </c>
    </row>
    <row r="11" spans="1:45" x14ac:dyDescent="0.3">
      <c r="A11" s="6" t="s">
        <v>284</v>
      </c>
      <c r="B11" s="6" t="s">
        <v>367</v>
      </c>
      <c r="C11" s="3" t="s">
        <v>111</v>
      </c>
      <c r="D11" s="3">
        <v>552501</v>
      </c>
      <c r="E11" s="3" t="s">
        <v>114</v>
      </c>
      <c r="F11" s="3" t="s">
        <v>73</v>
      </c>
      <c r="G11" s="3" t="s">
        <v>126</v>
      </c>
      <c r="H11" s="6" t="s">
        <v>151</v>
      </c>
      <c r="I11" s="6" t="s">
        <v>151</v>
      </c>
      <c r="J11" s="9" t="s">
        <v>467</v>
      </c>
      <c r="K11" s="9">
        <v>45367</v>
      </c>
      <c r="L11" s="9">
        <v>45367</v>
      </c>
      <c r="M11" s="9">
        <v>45373</v>
      </c>
      <c r="N11" s="9" t="s">
        <v>470</v>
      </c>
      <c r="O11" s="9">
        <v>45374</v>
      </c>
      <c r="P11" s="9">
        <v>45375</v>
      </c>
      <c r="Q11" s="9">
        <v>45377</v>
      </c>
      <c r="R11" s="9">
        <v>45377</v>
      </c>
      <c r="S11" s="9">
        <v>45384</v>
      </c>
      <c r="T11" s="9" t="s">
        <v>470</v>
      </c>
      <c r="U11" s="9">
        <v>45385</v>
      </c>
      <c r="V11" s="9">
        <v>45391</v>
      </c>
      <c r="W11" s="9">
        <v>45397</v>
      </c>
      <c r="X11" s="9" t="s">
        <v>470</v>
      </c>
      <c r="Y11" s="9" t="s">
        <v>458</v>
      </c>
      <c r="Z11" s="9" t="s">
        <v>458</v>
      </c>
      <c r="AA11" s="9" t="s">
        <v>458</v>
      </c>
      <c r="AB11" s="9" t="s">
        <v>458</v>
      </c>
      <c r="AC11" s="9">
        <v>45398</v>
      </c>
      <c r="AD11" s="9">
        <v>45402</v>
      </c>
      <c r="AE11" s="9">
        <v>45405</v>
      </c>
      <c r="AF11" s="9" t="s">
        <v>470</v>
      </c>
      <c r="AG11" s="9">
        <v>45406</v>
      </c>
      <c r="AH11" s="9">
        <v>45410</v>
      </c>
      <c r="AI11" s="9">
        <v>45413</v>
      </c>
      <c r="AJ11" s="9" t="s">
        <v>470</v>
      </c>
      <c r="AK11" s="9" t="s">
        <v>458</v>
      </c>
      <c r="AL11" s="9" t="s">
        <v>458</v>
      </c>
      <c r="AM11" s="9" t="s">
        <v>458</v>
      </c>
      <c r="AN11" s="9" t="s">
        <v>458</v>
      </c>
      <c r="AO11" s="9">
        <f>AI11</f>
        <v>45413</v>
      </c>
      <c r="AP11" s="9">
        <v>45414</v>
      </c>
      <c r="AQ11" s="9">
        <v>45417</v>
      </c>
      <c r="AR11" s="9">
        <v>45438</v>
      </c>
      <c r="AS11" s="9">
        <v>45438</v>
      </c>
    </row>
    <row r="12" spans="1:45" x14ac:dyDescent="0.3">
      <c r="A12" s="6" t="s">
        <v>330</v>
      </c>
      <c r="B12" s="6" t="s">
        <v>400</v>
      </c>
      <c r="C12" s="3" t="s">
        <v>99</v>
      </c>
      <c r="D12" s="3">
        <v>881001</v>
      </c>
      <c r="E12" s="3" t="s">
        <v>109</v>
      </c>
      <c r="F12" s="3" t="s">
        <v>86</v>
      </c>
      <c r="G12" s="3" t="s">
        <v>132</v>
      </c>
      <c r="H12" s="6" t="s">
        <v>431</v>
      </c>
      <c r="I12" s="6" t="s">
        <v>431</v>
      </c>
      <c r="J12" s="3" t="s">
        <v>469</v>
      </c>
      <c r="K12" s="9">
        <v>45384</v>
      </c>
      <c r="L12" s="9">
        <v>45385</v>
      </c>
      <c r="M12" s="9">
        <v>45396</v>
      </c>
      <c r="N12" s="9" t="s">
        <v>470</v>
      </c>
      <c r="O12" s="9">
        <v>45396</v>
      </c>
      <c r="P12" s="9">
        <v>45397</v>
      </c>
      <c r="Q12" s="9">
        <v>45398</v>
      </c>
      <c r="R12" s="9">
        <v>45399</v>
      </c>
      <c r="S12" s="9">
        <v>45404</v>
      </c>
      <c r="T12" s="9" t="s">
        <v>470</v>
      </c>
      <c r="U12" s="9">
        <v>45399</v>
      </c>
      <c r="V12" s="9">
        <v>45404</v>
      </c>
      <c r="W12" s="9">
        <v>45411</v>
      </c>
      <c r="X12" s="9" t="s">
        <v>470</v>
      </c>
      <c r="Y12" s="9" t="s">
        <v>458</v>
      </c>
      <c r="Z12" s="9" t="s">
        <v>458</v>
      </c>
      <c r="AA12" s="9" t="s">
        <v>458</v>
      </c>
      <c r="AB12" s="9" t="s">
        <v>458</v>
      </c>
      <c r="AC12" s="9" t="s">
        <v>458</v>
      </c>
      <c r="AD12" s="9" t="s">
        <v>458</v>
      </c>
      <c r="AE12" s="9" t="s">
        <v>458</v>
      </c>
      <c r="AF12" s="9" t="s">
        <v>458</v>
      </c>
      <c r="AG12" s="9" t="s">
        <v>458</v>
      </c>
      <c r="AH12" s="9" t="s">
        <v>458</v>
      </c>
      <c r="AI12" s="9" t="s">
        <v>458</v>
      </c>
      <c r="AJ12" s="9" t="s">
        <v>458</v>
      </c>
      <c r="AK12" s="9" t="s">
        <v>458</v>
      </c>
      <c r="AL12" s="9" t="s">
        <v>458</v>
      </c>
      <c r="AM12" s="9" t="s">
        <v>458</v>
      </c>
      <c r="AN12" s="9" t="s">
        <v>458</v>
      </c>
      <c r="AO12" s="9">
        <f>W12</f>
        <v>45411</v>
      </c>
      <c r="AP12" s="9">
        <v>45412</v>
      </c>
      <c r="AQ12" s="9">
        <v>45413</v>
      </c>
      <c r="AR12" s="9">
        <v>45429</v>
      </c>
      <c r="AS12" s="9">
        <v>45429</v>
      </c>
    </row>
    <row r="13" spans="1:45" x14ac:dyDescent="0.3">
      <c r="A13" s="6" t="s">
        <v>329</v>
      </c>
      <c r="B13" s="6" t="s">
        <v>399</v>
      </c>
      <c r="C13" s="3" t="s">
        <v>98</v>
      </c>
      <c r="D13" s="3">
        <v>880506</v>
      </c>
      <c r="E13" s="3" t="s">
        <v>115</v>
      </c>
      <c r="F13" s="3" t="s">
        <v>86</v>
      </c>
      <c r="G13" s="3" t="s">
        <v>132</v>
      </c>
      <c r="H13" s="6" t="s">
        <v>431</v>
      </c>
      <c r="I13" s="3" t="s">
        <v>230</v>
      </c>
      <c r="J13" s="3" t="s">
        <v>469</v>
      </c>
      <c r="K13" s="9">
        <v>45384</v>
      </c>
      <c r="L13" s="9">
        <v>45385</v>
      </c>
      <c r="M13" s="9">
        <v>45394</v>
      </c>
      <c r="N13" s="9" t="s">
        <v>470</v>
      </c>
      <c r="O13" s="9">
        <v>45394</v>
      </c>
      <c r="P13" s="9">
        <v>45395</v>
      </c>
      <c r="Q13" s="9">
        <v>45397</v>
      </c>
      <c r="R13" s="9">
        <v>45398</v>
      </c>
      <c r="S13" s="9">
        <v>45405</v>
      </c>
      <c r="T13" s="9" t="s">
        <v>470</v>
      </c>
      <c r="U13" s="9">
        <v>45398</v>
      </c>
      <c r="V13" s="9">
        <v>45402</v>
      </c>
      <c r="W13" s="9">
        <v>45410</v>
      </c>
      <c r="X13" s="9" t="s">
        <v>470</v>
      </c>
      <c r="Y13" s="9" t="s">
        <v>458</v>
      </c>
      <c r="Z13" s="9" t="s">
        <v>458</v>
      </c>
      <c r="AA13" s="9" t="s">
        <v>458</v>
      </c>
      <c r="AB13" s="9" t="s">
        <v>458</v>
      </c>
      <c r="AC13" s="9" t="s">
        <v>458</v>
      </c>
      <c r="AD13" s="9" t="s">
        <v>458</v>
      </c>
      <c r="AE13" s="9" t="s">
        <v>458</v>
      </c>
      <c r="AF13" s="9" t="s">
        <v>458</v>
      </c>
      <c r="AG13" s="9" t="s">
        <v>458</v>
      </c>
      <c r="AH13" s="9" t="s">
        <v>458</v>
      </c>
      <c r="AI13" s="9" t="s">
        <v>458</v>
      </c>
      <c r="AJ13" s="9" t="s">
        <v>458</v>
      </c>
      <c r="AK13" s="9" t="s">
        <v>458</v>
      </c>
      <c r="AL13" s="9" t="s">
        <v>458</v>
      </c>
      <c r="AM13" s="9" t="s">
        <v>458</v>
      </c>
      <c r="AN13" s="9" t="s">
        <v>458</v>
      </c>
      <c r="AO13" s="9">
        <f>W13</f>
        <v>45410</v>
      </c>
      <c r="AP13" s="9">
        <v>45411</v>
      </c>
      <c r="AQ13" s="9">
        <v>45413</v>
      </c>
      <c r="AR13" s="9">
        <v>45429</v>
      </c>
      <c r="AS13" s="9">
        <v>45429</v>
      </c>
    </row>
    <row r="14" spans="1:45" x14ac:dyDescent="0.3">
      <c r="A14" s="6" t="s">
        <v>283</v>
      </c>
      <c r="B14" s="6" t="s">
        <v>366</v>
      </c>
      <c r="C14" s="3" t="s">
        <v>78</v>
      </c>
      <c r="D14" s="3">
        <v>552001</v>
      </c>
      <c r="E14" s="3" t="s">
        <v>109</v>
      </c>
      <c r="F14" s="3" t="s">
        <v>73</v>
      </c>
      <c r="G14" s="3" t="s">
        <v>126</v>
      </c>
      <c r="H14" s="6" t="s">
        <v>151</v>
      </c>
      <c r="I14" s="6" t="s">
        <v>151</v>
      </c>
      <c r="J14" s="3" t="s">
        <v>469</v>
      </c>
      <c r="K14" s="9">
        <v>45331</v>
      </c>
      <c r="L14" s="9">
        <v>45332</v>
      </c>
      <c r="M14" s="9">
        <v>45345</v>
      </c>
      <c r="N14" s="9" t="s">
        <v>470</v>
      </c>
      <c r="O14" s="9">
        <v>45345</v>
      </c>
      <c r="P14" s="9">
        <v>45346</v>
      </c>
      <c r="Q14" s="9">
        <v>45350</v>
      </c>
      <c r="R14" s="9">
        <v>45353</v>
      </c>
      <c r="S14" s="9">
        <v>45358</v>
      </c>
      <c r="T14" s="9" t="s">
        <v>470</v>
      </c>
      <c r="U14" s="9">
        <v>45353</v>
      </c>
      <c r="V14" s="9">
        <v>45358</v>
      </c>
      <c r="W14" s="9">
        <v>45363</v>
      </c>
      <c r="X14" s="9" t="s">
        <v>470</v>
      </c>
      <c r="Y14" s="9" t="s">
        <v>458</v>
      </c>
      <c r="Z14" s="9" t="s">
        <v>458</v>
      </c>
      <c r="AA14" s="9" t="s">
        <v>458</v>
      </c>
      <c r="AB14" s="9" t="s">
        <v>458</v>
      </c>
      <c r="AC14" s="9" t="s">
        <v>480</v>
      </c>
      <c r="AD14" s="9">
        <v>45366</v>
      </c>
      <c r="AE14" s="9">
        <v>45370</v>
      </c>
      <c r="AF14" s="9" t="s">
        <v>470</v>
      </c>
      <c r="AG14" s="9">
        <v>45371</v>
      </c>
      <c r="AH14" s="9">
        <v>45376</v>
      </c>
      <c r="AI14" s="9">
        <v>45379</v>
      </c>
      <c r="AJ14" s="9" t="s">
        <v>470</v>
      </c>
      <c r="AK14" s="9" t="s">
        <v>458</v>
      </c>
      <c r="AL14" s="9" t="s">
        <v>458</v>
      </c>
      <c r="AM14" s="9" t="s">
        <v>458</v>
      </c>
      <c r="AN14" s="9" t="s">
        <v>458</v>
      </c>
      <c r="AO14" s="9">
        <f>AI14</f>
        <v>45379</v>
      </c>
      <c r="AP14" s="9">
        <v>45380</v>
      </c>
      <c r="AQ14" s="9">
        <v>45381</v>
      </c>
      <c r="AR14" s="9">
        <v>45412</v>
      </c>
      <c r="AS14" s="9">
        <v>45412</v>
      </c>
    </row>
    <row r="15" spans="1:45" x14ac:dyDescent="0.3">
      <c r="A15" s="6" t="s">
        <v>248</v>
      </c>
      <c r="B15" s="6" t="s">
        <v>424</v>
      </c>
      <c r="C15" s="3" t="s">
        <v>66</v>
      </c>
      <c r="D15" s="3">
        <v>221101</v>
      </c>
      <c r="E15" s="3" t="s">
        <v>107</v>
      </c>
      <c r="F15" s="3" t="s">
        <v>67</v>
      </c>
      <c r="G15" s="3" t="s">
        <v>122</v>
      </c>
      <c r="H15" s="6" t="s">
        <v>148</v>
      </c>
      <c r="I15" s="6" t="s">
        <v>148</v>
      </c>
      <c r="J15" s="9" t="s">
        <v>469</v>
      </c>
      <c r="K15" s="9">
        <v>45347</v>
      </c>
      <c r="L15" s="9">
        <v>45347</v>
      </c>
      <c r="M15" s="9">
        <v>45350</v>
      </c>
      <c r="N15" s="9" t="s">
        <v>470</v>
      </c>
      <c r="O15" s="9">
        <v>45350</v>
      </c>
      <c r="P15" s="9">
        <v>45352</v>
      </c>
      <c r="Q15" s="9">
        <v>45353</v>
      </c>
      <c r="R15" s="9">
        <v>45353</v>
      </c>
      <c r="S15" s="9">
        <v>45358</v>
      </c>
      <c r="T15" s="9" t="s">
        <v>470</v>
      </c>
      <c r="U15" s="9">
        <v>45353</v>
      </c>
      <c r="V15" s="9">
        <v>45357</v>
      </c>
      <c r="W15" s="9">
        <v>45363</v>
      </c>
      <c r="X15" s="9" t="s">
        <v>470</v>
      </c>
      <c r="Y15" s="9" t="s">
        <v>458</v>
      </c>
      <c r="Z15" s="9" t="s">
        <v>458</v>
      </c>
      <c r="AA15" s="9" t="s">
        <v>458</v>
      </c>
      <c r="AB15" s="9" t="s">
        <v>458</v>
      </c>
      <c r="AC15" s="9" t="s">
        <v>458</v>
      </c>
      <c r="AD15" s="9" t="s">
        <v>458</v>
      </c>
      <c r="AE15" s="9" t="s">
        <v>458</v>
      </c>
      <c r="AF15" s="9" t="s">
        <v>458</v>
      </c>
      <c r="AG15" s="9" t="s">
        <v>458</v>
      </c>
      <c r="AH15" s="9" t="s">
        <v>458</v>
      </c>
      <c r="AI15" s="9" t="s">
        <v>458</v>
      </c>
      <c r="AJ15" s="9" t="s">
        <v>458</v>
      </c>
      <c r="AK15" s="9" t="s">
        <v>458</v>
      </c>
      <c r="AL15" s="9" t="s">
        <v>458</v>
      </c>
      <c r="AM15" s="9" t="s">
        <v>458</v>
      </c>
      <c r="AN15" s="9" t="s">
        <v>458</v>
      </c>
      <c r="AO15" s="9">
        <f>W15</f>
        <v>45363</v>
      </c>
      <c r="AP15" s="9">
        <v>45363</v>
      </c>
      <c r="AQ15" s="9">
        <v>45366</v>
      </c>
      <c r="AR15" s="9">
        <v>45381</v>
      </c>
      <c r="AS15" s="9">
        <v>45381</v>
      </c>
    </row>
    <row r="16" spans="1:45" x14ac:dyDescent="0.3">
      <c r="A16" s="3"/>
      <c r="B16" s="3"/>
      <c r="C16" s="3" t="s">
        <v>90</v>
      </c>
      <c r="D16" s="3">
        <v>772002</v>
      </c>
      <c r="E16" s="3" t="s">
        <v>115</v>
      </c>
      <c r="F16" s="3" t="s">
        <v>86</v>
      </c>
      <c r="G16" s="3" t="s">
        <v>130</v>
      </c>
      <c r="H16" s="3" t="s">
        <v>431</v>
      </c>
      <c r="I16" s="6" t="s">
        <v>212</v>
      </c>
      <c r="J16" s="3">
        <v>0</v>
      </c>
      <c r="K16" s="9">
        <v>0</v>
      </c>
      <c r="L16" s="9">
        <v>0</v>
      </c>
      <c r="M16" s="9">
        <v>0</v>
      </c>
      <c r="N16" s="9">
        <v>0</v>
      </c>
      <c r="O16" s="9">
        <v>0</v>
      </c>
      <c r="P16" s="9">
        <v>0</v>
      </c>
      <c r="Q16" s="9">
        <v>0</v>
      </c>
      <c r="R16" s="9">
        <v>0</v>
      </c>
      <c r="S16" s="9">
        <v>0</v>
      </c>
      <c r="T16" s="9">
        <v>0</v>
      </c>
      <c r="U16" s="9">
        <v>0</v>
      </c>
      <c r="V16" s="9">
        <v>0</v>
      </c>
      <c r="W16" s="9">
        <v>0</v>
      </c>
      <c r="X16" s="9">
        <v>0</v>
      </c>
      <c r="Y16" s="9">
        <v>0</v>
      </c>
      <c r="Z16" s="9">
        <v>0</v>
      </c>
      <c r="AA16" s="9">
        <v>0</v>
      </c>
      <c r="AB16" s="9">
        <v>0</v>
      </c>
      <c r="AC16" s="9">
        <v>0</v>
      </c>
      <c r="AD16" s="9">
        <v>0</v>
      </c>
      <c r="AE16" s="9">
        <v>0</v>
      </c>
      <c r="AF16" s="9">
        <v>0</v>
      </c>
      <c r="AG16" s="9">
        <v>0</v>
      </c>
      <c r="AH16" s="9">
        <v>0</v>
      </c>
      <c r="AI16" s="9">
        <v>0</v>
      </c>
      <c r="AJ16" s="9">
        <v>0</v>
      </c>
      <c r="AK16" s="9">
        <v>0</v>
      </c>
      <c r="AL16" s="9">
        <v>0</v>
      </c>
      <c r="AM16" s="9">
        <v>0</v>
      </c>
      <c r="AN16" s="9">
        <v>0</v>
      </c>
      <c r="AO16" s="9">
        <f t="shared" si="0"/>
        <v>0</v>
      </c>
      <c r="AP16" s="9">
        <v>0</v>
      </c>
      <c r="AQ16" s="9">
        <v>0</v>
      </c>
      <c r="AR16" s="9">
        <v>0</v>
      </c>
      <c r="AS16" s="9">
        <v>0</v>
      </c>
    </row>
    <row r="17" spans="1:45" x14ac:dyDescent="0.3">
      <c r="A17" s="3"/>
      <c r="B17" s="3"/>
      <c r="C17" s="3" t="s">
        <v>77</v>
      </c>
      <c r="D17" s="3">
        <v>551501</v>
      </c>
      <c r="E17" s="3" t="s">
        <v>113</v>
      </c>
      <c r="F17" s="3" t="s">
        <v>73</v>
      </c>
      <c r="G17" s="3" t="s">
        <v>125</v>
      </c>
      <c r="H17" s="6" t="s">
        <v>151</v>
      </c>
      <c r="I17" s="6" t="s">
        <v>161</v>
      </c>
      <c r="J17" s="3">
        <v>0</v>
      </c>
      <c r="K17" s="9">
        <v>0</v>
      </c>
      <c r="L17" s="9">
        <v>0</v>
      </c>
      <c r="M17" s="9">
        <v>0</v>
      </c>
      <c r="N17" s="9">
        <v>0</v>
      </c>
      <c r="O17" s="9">
        <v>0</v>
      </c>
      <c r="P17" s="9">
        <v>0</v>
      </c>
      <c r="Q17" s="9">
        <v>0</v>
      </c>
      <c r="R17" s="9">
        <v>0</v>
      </c>
      <c r="S17" s="9">
        <v>0</v>
      </c>
      <c r="T17" s="9">
        <v>0</v>
      </c>
      <c r="U17" s="9">
        <v>0</v>
      </c>
      <c r="V17" s="9">
        <v>0</v>
      </c>
      <c r="W17" s="9">
        <v>0</v>
      </c>
      <c r="X17" s="9">
        <v>0</v>
      </c>
      <c r="Y17" s="9">
        <v>0</v>
      </c>
      <c r="Z17" s="9">
        <v>0</v>
      </c>
      <c r="AA17" s="9">
        <v>0</v>
      </c>
      <c r="AB17" s="9">
        <v>0</v>
      </c>
      <c r="AC17" s="9">
        <v>0</v>
      </c>
      <c r="AD17" s="9">
        <v>0</v>
      </c>
      <c r="AE17" s="9">
        <v>0</v>
      </c>
      <c r="AF17" s="9">
        <v>0</v>
      </c>
      <c r="AG17" s="9">
        <v>0</v>
      </c>
      <c r="AH17" s="9">
        <v>0</v>
      </c>
      <c r="AI17" s="9">
        <v>0</v>
      </c>
      <c r="AJ17" s="9">
        <v>0</v>
      </c>
      <c r="AK17" s="9">
        <v>0</v>
      </c>
      <c r="AL17" s="9">
        <v>0</v>
      </c>
      <c r="AM17" s="9">
        <v>0</v>
      </c>
      <c r="AN17" s="9">
        <v>0</v>
      </c>
      <c r="AO17" s="9">
        <f t="shared" si="0"/>
        <v>0</v>
      </c>
      <c r="AP17" s="9">
        <v>0</v>
      </c>
      <c r="AQ17" s="9">
        <v>0</v>
      </c>
      <c r="AR17" s="9">
        <v>0</v>
      </c>
      <c r="AS17" s="9">
        <v>0</v>
      </c>
    </row>
    <row r="18" spans="1:45" x14ac:dyDescent="0.3">
      <c r="A18" s="6" t="s">
        <v>435</v>
      </c>
      <c r="B18" s="6" t="s">
        <v>435</v>
      </c>
      <c r="C18" s="3" t="s">
        <v>77</v>
      </c>
      <c r="D18" s="3">
        <v>551502</v>
      </c>
      <c r="E18" s="3" t="s">
        <v>113</v>
      </c>
      <c r="F18" s="3" t="s">
        <v>73</v>
      </c>
      <c r="G18" s="3" t="s">
        <v>125</v>
      </c>
      <c r="H18" s="6" t="s">
        <v>151</v>
      </c>
      <c r="I18" s="6" t="s">
        <v>161</v>
      </c>
      <c r="J18" s="3">
        <v>0</v>
      </c>
      <c r="K18" s="9">
        <v>0</v>
      </c>
      <c r="L18" s="9">
        <v>0</v>
      </c>
      <c r="M18" s="9">
        <v>0</v>
      </c>
      <c r="N18" s="9">
        <v>0</v>
      </c>
      <c r="O18" s="9">
        <v>0</v>
      </c>
      <c r="P18" s="9">
        <v>0</v>
      </c>
      <c r="Q18" s="9">
        <v>0</v>
      </c>
      <c r="R18" s="9">
        <v>0</v>
      </c>
      <c r="S18" s="9">
        <v>0</v>
      </c>
      <c r="T18" s="9">
        <v>0</v>
      </c>
      <c r="U18" s="9">
        <v>0</v>
      </c>
      <c r="V18" s="9">
        <v>0</v>
      </c>
      <c r="W18" s="9">
        <v>0</v>
      </c>
      <c r="X18" s="9">
        <v>0</v>
      </c>
      <c r="Y18" s="9">
        <v>0</v>
      </c>
      <c r="Z18" s="9">
        <v>0</v>
      </c>
      <c r="AA18" s="9">
        <v>0</v>
      </c>
      <c r="AB18" s="9">
        <v>0</v>
      </c>
      <c r="AC18" s="9">
        <v>0</v>
      </c>
      <c r="AD18" s="9">
        <v>0</v>
      </c>
      <c r="AE18" s="9">
        <v>0</v>
      </c>
      <c r="AF18" s="9">
        <v>0</v>
      </c>
      <c r="AG18" s="9">
        <v>0</v>
      </c>
      <c r="AH18" s="9">
        <v>0</v>
      </c>
      <c r="AI18" s="9">
        <v>0</v>
      </c>
      <c r="AJ18" s="9">
        <v>0</v>
      </c>
      <c r="AK18" s="9">
        <v>0</v>
      </c>
      <c r="AL18" s="9">
        <v>0</v>
      </c>
      <c r="AM18" s="9">
        <v>0</v>
      </c>
      <c r="AN18" s="9">
        <v>0</v>
      </c>
      <c r="AO18" s="9">
        <f t="shared" si="0"/>
        <v>0</v>
      </c>
      <c r="AP18" s="9">
        <v>0</v>
      </c>
      <c r="AQ18" s="9">
        <v>0</v>
      </c>
      <c r="AR18" s="9">
        <v>0</v>
      </c>
      <c r="AS18" s="9">
        <v>0</v>
      </c>
    </row>
    <row r="19" spans="1:45" x14ac:dyDescent="0.3">
      <c r="A19" s="3"/>
      <c r="B19" s="3"/>
      <c r="C19" s="3" t="s">
        <v>76</v>
      </c>
      <c r="D19" s="3">
        <v>551005</v>
      </c>
      <c r="E19" s="3" t="s">
        <v>113</v>
      </c>
      <c r="F19" s="3" t="s">
        <v>73</v>
      </c>
      <c r="G19" s="3" t="s">
        <v>125</v>
      </c>
      <c r="H19" s="6" t="s">
        <v>151</v>
      </c>
      <c r="I19" s="6" t="s">
        <v>352</v>
      </c>
      <c r="J19" s="3" t="s">
        <v>467</v>
      </c>
      <c r="K19" s="9">
        <v>0</v>
      </c>
      <c r="L19" s="8" t="s">
        <v>458</v>
      </c>
      <c r="M19" s="9" t="s">
        <v>458</v>
      </c>
      <c r="N19" s="9">
        <v>0</v>
      </c>
      <c r="O19" s="9">
        <v>0</v>
      </c>
      <c r="P19" s="9">
        <v>0</v>
      </c>
      <c r="Q19" s="9">
        <v>0</v>
      </c>
      <c r="R19" s="9">
        <v>0</v>
      </c>
      <c r="S19" s="9">
        <v>0</v>
      </c>
      <c r="T19" s="9">
        <v>0</v>
      </c>
      <c r="U19" s="9">
        <v>0</v>
      </c>
      <c r="V19" s="9">
        <v>0</v>
      </c>
      <c r="W19" s="9">
        <v>0</v>
      </c>
      <c r="X19" s="9">
        <v>0</v>
      </c>
      <c r="Y19" s="9" t="s">
        <v>458</v>
      </c>
      <c r="Z19" s="9" t="s">
        <v>458</v>
      </c>
      <c r="AA19" s="9" t="s">
        <v>458</v>
      </c>
      <c r="AB19" s="9" t="s">
        <v>458</v>
      </c>
      <c r="AC19" s="9" t="s">
        <v>458</v>
      </c>
      <c r="AD19" s="9" t="s">
        <v>458</v>
      </c>
      <c r="AE19" s="9" t="s">
        <v>458</v>
      </c>
      <c r="AF19" s="9" t="s">
        <v>458</v>
      </c>
      <c r="AG19" s="9" t="s">
        <v>458</v>
      </c>
      <c r="AH19" s="9" t="s">
        <v>458</v>
      </c>
      <c r="AI19" s="9" t="s">
        <v>458</v>
      </c>
      <c r="AJ19" s="9" t="s">
        <v>458</v>
      </c>
      <c r="AK19" s="9" t="s">
        <v>458</v>
      </c>
      <c r="AL19" s="9" t="s">
        <v>458</v>
      </c>
      <c r="AM19" s="9" t="s">
        <v>458</v>
      </c>
      <c r="AN19" s="9" t="s">
        <v>458</v>
      </c>
      <c r="AO19" s="9">
        <f>W19</f>
        <v>0</v>
      </c>
      <c r="AP19" s="9">
        <v>0</v>
      </c>
      <c r="AQ19" s="9">
        <v>0</v>
      </c>
      <c r="AR19" s="9">
        <v>0</v>
      </c>
      <c r="AS19" s="9">
        <v>0</v>
      </c>
    </row>
    <row r="20" spans="1:45" x14ac:dyDescent="0.3">
      <c r="A20" s="3"/>
      <c r="B20" s="3"/>
      <c r="C20" s="3" t="s">
        <v>79</v>
      </c>
      <c r="D20" s="3">
        <v>553001</v>
      </c>
      <c r="E20" s="3" t="s">
        <v>114</v>
      </c>
      <c r="F20" s="3" t="s">
        <v>73</v>
      </c>
      <c r="G20" s="3" t="s">
        <v>126</v>
      </c>
      <c r="H20" s="6" t="s">
        <v>151</v>
      </c>
      <c r="I20" s="6" t="s">
        <v>352</v>
      </c>
      <c r="J20" s="3">
        <v>0</v>
      </c>
      <c r="K20" s="9">
        <v>0</v>
      </c>
      <c r="L20" s="9">
        <v>0</v>
      </c>
      <c r="M20" s="9">
        <v>0</v>
      </c>
      <c r="N20" s="9">
        <v>0</v>
      </c>
      <c r="O20" s="9">
        <v>0</v>
      </c>
      <c r="P20" s="9">
        <v>0</v>
      </c>
      <c r="Q20" s="9">
        <v>0</v>
      </c>
      <c r="R20" s="9">
        <v>0</v>
      </c>
      <c r="S20" s="9">
        <v>0</v>
      </c>
      <c r="T20" s="9">
        <v>0</v>
      </c>
      <c r="U20" s="9">
        <v>0</v>
      </c>
      <c r="V20" s="9">
        <v>0</v>
      </c>
      <c r="W20" s="9">
        <v>0</v>
      </c>
      <c r="X20" s="9">
        <v>0</v>
      </c>
      <c r="Y20" s="9">
        <v>0</v>
      </c>
      <c r="Z20" s="9">
        <v>0</v>
      </c>
      <c r="AA20" s="9">
        <v>0</v>
      </c>
      <c r="AB20" s="9">
        <v>0</v>
      </c>
      <c r="AC20" s="9">
        <v>0</v>
      </c>
      <c r="AD20" s="9">
        <v>0</v>
      </c>
      <c r="AE20" s="9">
        <v>0</v>
      </c>
      <c r="AF20" s="9">
        <v>0</v>
      </c>
      <c r="AG20" s="9">
        <v>0</v>
      </c>
      <c r="AH20" s="9">
        <v>0</v>
      </c>
      <c r="AI20" s="9">
        <v>0</v>
      </c>
      <c r="AJ20" s="9">
        <v>0</v>
      </c>
      <c r="AK20" s="9">
        <v>0</v>
      </c>
      <c r="AL20" s="9">
        <v>0</v>
      </c>
      <c r="AM20" s="9">
        <v>0</v>
      </c>
      <c r="AN20" s="9">
        <v>0</v>
      </c>
      <c r="AO20" s="9">
        <f t="shared" si="0"/>
        <v>0</v>
      </c>
      <c r="AP20" s="9">
        <v>0</v>
      </c>
      <c r="AQ20" s="9">
        <v>0</v>
      </c>
      <c r="AR20" s="9">
        <v>0</v>
      </c>
      <c r="AS20" s="9">
        <v>0</v>
      </c>
    </row>
    <row r="21" spans="1:45" x14ac:dyDescent="0.3">
      <c r="A21" s="3"/>
      <c r="B21" s="3"/>
      <c r="C21" s="3" t="s">
        <v>88</v>
      </c>
      <c r="D21" s="3">
        <v>771502</v>
      </c>
      <c r="E21" s="3" t="s">
        <v>109</v>
      </c>
      <c r="F21" s="3" t="s">
        <v>86</v>
      </c>
      <c r="G21" s="3" t="s">
        <v>130</v>
      </c>
      <c r="H21" s="6" t="s">
        <v>431</v>
      </c>
      <c r="I21" s="6" t="s">
        <v>431</v>
      </c>
      <c r="J21" s="3">
        <v>0</v>
      </c>
      <c r="K21" s="9">
        <v>0</v>
      </c>
      <c r="L21" s="9">
        <v>0</v>
      </c>
      <c r="M21" s="9">
        <v>0</v>
      </c>
      <c r="N21" s="9">
        <v>0</v>
      </c>
      <c r="O21" s="9">
        <v>0</v>
      </c>
      <c r="P21" s="9">
        <v>0</v>
      </c>
      <c r="Q21" s="9">
        <v>0</v>
      </c>
      <c r="R21" s="9">
        <v>0</v>
      </c>
      <c r="S21" s="9">
        <v>0</v>
      </c>
      <c r="T21" s="9">
        <v>0</v>
      </c>
      <c r="U21" s="9">
        <v>0</v>
      </c>
      <c r="V21" s="9">
        <v>0</v>
      </c>
      <c r="W21" s="9">
        <v>0</v>
      </c>
      <c r="X21" s="9">
        <v>0</v>
      </c>
      <c r="Y21" s="9">
        <v>0</v>
      </c>
      <c r="Z21" s="9">
        <v>0</v>
      </c>
      <c r="AA21" s="9">
        <v>0</v>
      </c>
      <c r="AB21" s="9">
        <v>0</v>
      </c>
      <c r="AC21" s="9">
        <v>0</v>
      </c>
      <c r="AD21" s="9">
        <v>0</v>
      </c>
      <c r="AE21" s="9">
        <v>0</v>
      </c>
      <c r="AF21" s="9">
        <v>0</v>
      </c>
      <c r="AG21" s="9">
        <v>0</v>
      </c>
      <c r="AH21" s="9">
        <v>0</v>
      </c>
      <c r="AI21" s="9">
        <v>0</v>
      </c>
      <c r="AJ21" s="9">
        <v>0</v>
      </c>
      <c r="AK21" s="9">
        <v>0</v>
      </c>
      <c r="AL21" s="9">
        <v>0</v>
      </c>
      <c r="AM21" s="9">
        <v>0</v>
      </c>
      <c r="AN21" s="9">
        <v>0</v>
      </c>
      <c r="AO21" s="9">
        <f t="shared" si="0"/>
        <v>0</v>
      </c>
      <c r="AP21" s="9">
        <v>0</v>
      </c>
      <c r="AQ21" s="9">
        <v>0</v>
      </c>
      <c r="AR21" s="9">
        <v>0</v>
      </c>
      <c r="AS21" s="9">
        <v>0</v>
      </c>
    </row>
  </sheetData>
  <sortState xmlns:xlrd2="http://schemas.microsoft.com/office/spreadsheetml/2017/richdata2" ref="A2:AS21">
    <sortCondition descending="1" ref="AR2:AR21"/>
    <sortCondition ref="C2:C2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1D94-6164-4D60-BC62-42F3A9515764}">
  <dimension ref="A1:AB19"/>
  <sheetViews>
    <sheetView topLeftCell="J1" workbookViewId="0">
      <selection activeCell="J19" sqref="J19"/>
    </sheetView>
  </sheetViews>
  <sheetFormatPr defaultColWidth="10.77734375" defaultRowHeight="14.4" x14ac:dyDescent="0.3"/>
  <cols>
    <col min="3" max="3" width="50.21875" bestFit="1" customWidth="1"/>
    <col min="4" max="6" width="10.77734375" customWidth="1"/>
    <col min="7" max="7" width="7.21875" customWidth="1"/>
    <col min="8" max="8" width="10.77734375" customWidth="1"/>
    <col min="9" max="9" width="14.6640625" customWidth="1"/>
    <col min="10" max="10" width="12.77734375" customWidth="1"/>
    <col min="12" max="14" width="10.77734375" customWidth="1"/>
    <col min="21" max="21" width="10.77734375" customWidth="1"/>
    <col min="23" max="23" width="10.77734375" customWidth="1"/>
    <col min="25" max="25" width="10.77734375" customWidth="1"/>
  </cols>
  <sheetData>
    <row r="1" spans="1:27" s="1" customFormat="1" ht="86.4" x14ac:dyDescent="0.3">
      <c r="A1" s="10" t="s">
        <v>16</v>
      </c>
      <c r="B1" s="10" t="s">
        <v>17</v>
      </c>
      <c r="C1" s="10" t="s">
        <v>2</v>
      </c>
      <c r="D1" s="10" t="s">
        <v>43</v>
      </c>
      <c r="E1" s="10" t="s">
        <v>34</v>
      </c>
      <c r="F1" s="10" t="s">
        <v>3</v>
      </c>
      <c r="G1" s="10" t="s">
        <v>7</v>
      </c>
      <c r="H1" s="10" t="s">
        <v>5</v>
      </c>
      <c r="I1" s="10" t="s">
        <v>6</v>
      </c>
      <c r="J1" s="10" t="s">
        <v>468</v>
      </c>
      <c r="K1" s="10" t="s">
        <v>497</v>
      </c>
      <c r="L1" s="10" t="s">
        <v>481</v>
      </c>
      <c r="M1" s="10" t="s">
        <v>498</v>
      </c>
      <c r="N1" s="10" t="s">
        <v>482</v>
      </c>
      <c r="O1" s="10" t="s">
        <v>499</v>
      </c>
      <c r="P1" s="10" t="s">
        <v>483</v>
      </c>
      <c r="Q1" s="10" t="s">
        <v>484</v>
      </c>
      <c r="R1" s="10" t="s">
        <v>485</v>
      </c>
      <c r="S1" s="10" t="s">
        <v>500</v>
      </c>
      <c r="T1" s="10" t="s">
        <v>501</v>
      </c>
      <c r="U1" s="10" t="s">
        <v>502</v>
      </c>
      <c r="V1" s="10" t="s">
        <v>488</v>
      </c>
      <c r="W1" s="10" t="s">
        <v>503</v>
      </c>
      <c r="X1" s="10" t="s">
        <v>487</v>
      </c>
      <c r="Y1" s="10" t="s">
        <v>504</v>
      </c>
      <c r="Z1" s="10" t="s">
        <v>505</v>
      </c>
      <c r="AA1" s="10" t="s">
        <v>486</v>
      </c>
    </row>
    <row r="2" spans="1:27" x14ac:dyDescent="0.3">
      <c r="A2" s="6" t="s">
        <v>280</v>
      </c>
      <c r="B2" s="6" t="s">
        <v>362</v>
      </c>
      <c r="C2" s="3" t="s">
        <v>77</v>
      </c>
      <c r="D2" s="3">
        <v>551514</v>
      </c>
      <c r="E2" s="3" t="s">
        <v>113</v>
      </c>
      <c r="F2" s="3" t="s">
        <v>73</v>
      </c>
      <c r="G2" s="3" t="s">
        <v>125</v>
      </c>
      <c r="H2" s="6" t="s">
        <v>151</v>
      </c>
      <c r="I2" s="6" t="s">
        <v>432</v>
      </c>
      <c r="J2" s="3" t="s">
        <v>469</v>
      </c>
      <c r="K2" s="3">
        <f>ABS('6. Cand Bgnd Process'!K2 - '6. Cand Bgnd Process'!M2)</f>
        <v>9</v>
      </c>
      <c r="L2" s="3">
        <f>ABS('6. Cand Bgnd Process'!O2 - '6. Cand Bgnd Process'!P2)</f>
        <v>1</v>
      </c>
      <c r="M2" s="3">
        <f>ABS('6. Cand Bgnd Process'!P2 - '6. Cand Bgnd Process'!Q2)</f>
        <v>5</v>
      </c>
      <c r="N2" s="3">
        <f>ABS('6. Cand Bgnd Process'!R2 - '6. Cand Bgnd Process'!S2)</f>
        <v>13</v>
      </c>
      <c r="O2" s="3">
        <f>ABS('6. Cand Bgnd Process'!U2 - '6. Cand Bgnd Process'!V2)</f>
        <v>7</v>
      </c>
      <c r="P2" s="3">
        <f>ABS('6. Cand Bgnd Process'!V2 - '6. Cand Bgnd Process'!W2)</f>
        <v>5</v>
      </c>
      <c r="Q2" s="3">
        <f>ABS('6. Cand Bgnd Process'!Y2 - '6. Cand Bgnd Process'!Z2)</f>
        <v>4</v>
      </c>
      <c r="R2" s="3">
        <f>ABS('6. Cand Bgnd Process'!Z2 - '6. Cand Bgnd Process'!AA2)</f>
        <v>4</v>
      </c>
      <c r="S2" s="3">
        <f>ABS('6. Cand Bgnd Process'!AC2 - '6. Cand Bgnd Process'!AD2)</f>
        <v>4</v>
      </c>
      <c r="T2" s="3">
        <f>ABS('6. Cand Bgnd Process'!AD2 - '6. Cand Bgnd Process'!AE2)</f>
        <v>2</v>
      </c>
      <c r="U2" s="3">
        <f>ABS('6. Cand Bgnd Process'!AG2 - '6. Cand Bgnd Process'!AH2)</f>
        <v>6</v>
      </c>
      <c r="V2" s="3">
        <f>ABS('6. Cand Bgnd Process'!AH2 - '6. Cand Bgnd Process'!AI2)</f>
        <v>3</v>
      </c>
      <c r="W2" s="3">
        <f>ABS('6. Cand Bgnd Process'!AK2 - '6. Cand Bgnd Process'!AL2)</f>
        <v>5</v>
      </c>
      <c r="X2" s="3">
        <f>ABS('6. Cand Bgnd Process'!AL2 - '6. Cand Bgnd Process'!AM2)</f>
        <v>6</v>
      </c>
      <c r="Y2" s="3">
        <f>ABS('6. Cand Bgnd Process'!AO2 -'6. Cand Bgnd Process'!AP2)</f>
        <v>1</v>
      </c>
      <c r="Z2" s="3">
        <f>ABS('6. Cand Bgnd Process'!AP2 -'6. Cand Bgnd Process'!AQ2)</f>
        <v>1</v>
      </c>
      <c r="AA2" s="3">
        <f>ABS('6. Cand Bgnd Process'!AQ2 -'6. Cand Bgnd Process'!AR2)</f>
        <v>16</v>
      </c>
    </row>
    <row r="3" spans="1:27" x14ac:dyDescent="0.3">
      <c r="A3" s="6" t="s">
        <v>242</v>
      </c>
      <c r="B3" s="6" t="s">
        <v>336</v>
      </c>
      <c r="C3" s="3" t="s">
        <v>59</v>
      </c>
      <c r="D3" s="3">
        <v>220101</v>
      </c>
      <c r="E3" s="3" t="s">
        <v>107</v>
      </c>
      <c r="F3" s="3" t="s">
        <v>58</v>
      </c>
      <c r="G3" s="3" t="s">
        <v>120</v>
      </c>
      <c r="H3" s="6" t="s">
        <v>148</v>
      </c>
      <c r="I3" s="6" t="s">
        <v>148</v>
      </c>
      <c r="J3" s="9" t="s">
        <v>469</v>
      </c>
      <c r="K3" s="3">
        <f>ABS('6. Cand Bgnd Process'!K3 - '6. Cand Bgnd Process'!M3)</f>
        <v>3</v>
      </c>
      <c r="L3" s="3">
        <f>ABS('6. Cand Bgnd Process'!O3 - '6. Cand Bgnd Process'!P3)</f>
        <v>0</v>
      </c>
      <c r="M3" s="3">
        <f>ABS('6. Cand Bgnd Process'!P3 - '6. Cand Bgnd Process'!Q3)</f>
        <v>1</v>
      </c>
      <c r="N3" s="3">
        <f>ABS('6. Cand Bgnd Process'!R3 - '6. Cand Bgnd Process'!S3)</f>
        <v>6</v>
      </c>
      <c r="O3" s="3">
        <f>ABS('6. Cand Bgnd Process'!U3 - '6. Cand Bgnd Process'!V3)</f>
        <v>2</v>
      </c>
      <c r="P3" s="3">
        <f>ABS('6. Cand Bgnd Process'!V3 - '6. Cand Bgnd Process'!W3)</f>
        <v>8</v>
      </c>
      <c r="Q3" s="3"/>
      <c r="R3" s="3"/>
      <c r="S3" s="3"/>
      <c r="T3" s="3"/>
      <c r="U3" s="3"/>
      <c r="V3" s="3"/>
      <c r="W3" s="3"/>
      <c r="X3" s="3"/>
      <c r="Y3" s="3">
        <f>ABS('6. Cand Bgnd Process'!AO3 -'6. Cand Bgnd Process'!AP3)</f>
        <v>0</v>
      </c>
      <c r="Z3" s="3">
        <f>ABS('6. Cand Bgnd Process'!AP3 -'6. Cand Bgnd Process'!AQ3)</f>
        <v>2</v>
      </c>
      <c r="AA3" s="3">
        <f>ABS('6. Cand Bgnd Process'!AQ3 -'6. Cand Bgnd Process'!AR3)</f>
        <v>378</v>
      </c>
    </row>
    <row r="4" spans="1:27" x14ac:dyDescent="0.3">
      <c r="A4" s="3" t="s">
        <v>457</v>
      </c>
      <c r="B4" s="3" t="s">
        <v>341</v>
      </c>
      <c r="C4" s="3" t="s">
        <v>64</v>
      </c>
      <c r="D4" s="3">
        <v>223001</v>
      </c>
      <c r="E4" s="3" t="s">
        <v>114</v>
      </c>
      <c r="F4" s="3" t="s">
        <v>58</v>
      </c>
      <c r="G4" s="3" t="s">
        <v>117</v>
      </c>
      <c r="H4" s="6" t="s">
        <v>136</v>
      </c>
      <c r="I4" s="6" t="s">
        <v>136</v>
      </c>
      <c r="J4" s="9" t="s">
        <v>469</v>
      </c>
      <c r="K4" s="3">
        <f>ABS('6. Cand Bgnd Process'!K4 - '6. Cand Bgnd Process'!M4)</f>
        <v>11</v>
      </c>
      <c r="L4" s="3">
        <f>ABS('6. Cand Bgnd Process'!O4 - '6. Cand Bgnd Process'!P4)</f>
        <v>0</v>
      </c>
      <c r="M4" s="3">
        <f>ABS('6. Cand Bgnd Process'!P4 - '6. Cand Bgnd Process'!Q4)</f>
        <v>2</v>
      </c>
      <c r="N4" s="3">
        <f>ABS('6. Cand Bgnd Process'!R4 - '6. Cand Bgnd Process'!S4)</f>
        <v>8</v>
      </c>
      <c r="O4" s="3">
        <f>ABS('6. Cand Bgnd Process'!U4 - '6. Cand Bgnd Process'!V4)</f>
        <v>6</v>
      </c>
      <c r="P4" s="3">
        <f>ABS('6. Cand Bgnd Process'!V4 - '6. Cand Bgnd Process'!W4)</f>
        <v>7</v>
      </c>
      <c r="Q4" s="3"/>
      <c r="R4" s="3"/>
      <c r="S4" s="3"/>
      <c r="T4" s="3"/>
      <c r="U4" s="3"/>
      <c r="V4" s="3"/>
      <c r="W4" s="3"/>
      <c r="X4" s="3"/>
      <c r="Y4" s="3">
        <f>ABS('6. Cand Bgnd Process'!AO4 -'6. Cand Bgnd Process'!AP4)</f>
        <v>1</v>
      </c>
      <c r="Z4" s="3">
        <f>ABS('6. Cand Bgnd Process'!AP4 -'6. Cand Bgnd Process'!AQ4)</f>
        <v>3</v>
      </c>
      <c r="AA4" s="3">
        <f>ABS('6. Cand Bgnd Process'!AQ4 -'6. Cand Bgnd Process'!AR4)</f>
        <v>19</v>
      </c>
    </row>
    <row r="5" spans="1:27" x14ac:dyDescent="0.3">
      <c r="A5" s="6" t="s">
        <v>316</v>
      </c>
      <c r="B5" s="6" t="s">
        <v>385</v>
      </c>
      <c r="C5" s="3" t="s">
        <v>90</v>
      </c>
      <c r="D5" s="3">
        <v>772010</v>
      </c>
      <c r="E5" s="3" t="s">
        <v>115</v>
      </c>
      <c r="F5" s="3" t="s">
        <v>86</v>
      </c>
      <c r="G5" s="3" t="s">
        <v>130</v>
      </c>
      <c r="H5" s="3" t="s">
        <v>431</v>
      </c>
      <c r="I5" s="6" t="s">
        <v>212</v>
      </c>
      <c r="J5" s="3" t="s">
        <v>469</v>
      </c>
      <c r="K5" s="3">
        <f>ABS('6. Cand Bgnd Process'!K5 - '6. Cand Bgnd Process'!M5)</f>
        <v>7</v>
      </c>
      <c r="L5" s="3">
        <f>ABS('6. Cand Bgnd Process'!O5 - '6. Cand Bgnd Process'!P5)</f>
        <v>0</v>
      </c>
      <c r="M5" s="3">
        <f>ABS('6. Cand Bgnd Process'!P5 - '6. Cand Bgnd Process'!Q5)</f>
        <v>3</v>
      </c>
      <c r="N5" s="3">
        <f>ABS('6. Cand Bgnd Process'!R5 - '6. Cand Bgnd Process'!S5)</f>
        <v>6</v>
      </c>
      <c r="O5" s="3">
        <f>ABS('6. Cand Bgnd Process'!U5 - '6. Cand Bgnd Process'!V5)</f>
        <v>3</v>
      </c>
      <c r="P5" s="3">
        <f>ABS('6. Cand Bgnd Process'!V5 - '6. Cand Bgnd Process'!W5)</f>
        <v>26</v>
      </c>
      <c r="Q5" s="3">
        <f>ABS('6. Cand Bgnd Process'!Y5 - '6. Cand Bgnd Process'!Z5)</f>
        <v>4</v>
      </c>
      <c r="R5" s="3">
        <f>ABS('6. Cand Bgnd Process'!Z5 - '6. Cand Bgnd Process'!AA5)</f>
        <v>6</v>
      </c>
      <c r="S5" s="3">
        <f>ABS('6. Cand Bgnd Process'!AC5 - '6. Cand Bgnd Process'!AD5)</f>
        <v>4</v>
      </c>
      <c r="T5" s="3">
        <f>ABS('6. Cand Bgnd Process'!AD5 - '6. Cand Bgnd Process'!AE5)</f>
        <v>6</v>
      </c>
      <c r="U5" s="3"/>
      <c r="V5" s="3"/>
      <c r="W5" s="3"/>
      <c r="X5" s="3"/>
      <c r="Y5" s="3">
        <f>ABS('6. Cand Bgnd Process'!AO5 -'6. Cand Bgnd Process'!AP5)</f>
        <v>1</v>
      </c>
      <c r="Z5" s="3">
        <f>ABS('6. Cand Bgnd Process'!AP5 -'6. Cand Bgnd Process'!AQ5)</f>
        <v>7</v>
      </c>
      <c r="AA5" s="3">
        <f>ABS('6. Cand Bgnd Process'!AQ5 -'6. Cand Bgnd Process'!AR5)</f>
        <v>20</v>
      </c>
    </row>
    <row r="6" spans="1:27" x14ac:dyDescent="0.3">
      <c r="A6" s="6" t="s">
        <v>322</v>
      </c>
      <c r="B6" s="6" t="s">
        <v>232</v>
      </c>
      <c r="C6" s="3" t="s">
        <v>96</v>
      </c>
      <c r="D6" s="3">
        <v>775001</v>
      </c>
      <c r="E6" s="3" t="s">
        <v>114</v>
      </c>
      <c r="F6" s="3" t="s">
        <v>86</v>
      </c>
      <c r="G6" s="3" t="s">
        <v>131</v>
      </c>
      <c r="H6" s="6" t="s">
        <v>431</v>
      </c>
      <c r="I6" s="3" t="s">
        <v>209</v>
      </c>
      <c r="J6" s="3" t="s">
        <v>469</v>
      </c>
      <c r="K6" s="3">
        <f>ABS('6. Cand Bgnd Process'!K6 - '6. Cand Bgnd Process'!M6)</f>
        <v>11</v>
      </c>
      <c r="L6" s="3">
        <f>ABS('6. Cand Bgnd Process'!O6 - '6. Cand Bgnd Process'!P6)</f>
        <v>0</v>
      </c>
      <c r="M6" s="3">
        <f>ABS('6. Cand Bgnd Process'!P6 - '6. Cand Bgnd Process'!Q6)</f>
        <v>2</v>
      </c>
      <c r="N6" s="3">
        <f>ABS('6. Cand Bgnd Process'!R6 - '6. Cand Bgnd Process'!S6)</f>
        <v>6</v>
      </c>
      <c r="O6" s="3">
        <f>ABS('6. Cand Bgnd Process'!U6 - '6. Cand Bgnd Process'!V6)</f>
        <v>4</v>
      </c>
      <c r="P6" s="3">
        <f>ABS('6. Cand Bgnd Process'!V6 - '6. Cand Bgnd Process'!W6)</f>
        <v>2</v>
      </c>
      <c r="Q6" s="3"/>
      <c r="R6" s="3"/>
      <c r="S6" s="3"/>
      <c r="T6" s="3"/>
      <c r="U6" s="3"/>
      <c r="V6" s="3"/>
      <c r="W6" s="3"/>
      <c r="X6" s="3"/>
      <c r="Y6" s="3">
        <f>ABS('6. Cand Bgnd Process'!AO6 -'6. Cand Bgnd Process'!AP6)</f>
        <v>1</v>
      </c>
      <c r="Z6" s="3">
        <f>ABS('6. Cand Bgnd Process'!AP6 -'6. Cand Bgnd Process'!AQ6)</f>
        <v>1</v>
      </c>
      <c r="AA6" s="3">
        <f>ABS('6. Cand Bgnd Process'!AQ6 -'6. Cand Bgnd Process'!AR6)</f>
        <v>6</v>
      </c>
    </row>
    <row r="7" spans="1:27" x14ac:dyDescent="0.3">
      <c r="A7" s="6" t="s">
        <v>255</v>
      </c>
      <c r="B7" s="6" t="s">
        <v>349</v>
      </c>
      <c r="C7" s="3" t="s">
        <v>72</v>
      </c>
      <c r="D7" s="3">
        <v>440501</v>
      </c>
      <c r="E7" s="3" t="s">
        <v>114</v>
      </c>
      <c r="F7" s="3" t="s">
        <v>71</v>
      </c>
      <c r="G7" s="3" t="s">
        <v>121</v>
      </c>
      <c r="H7" s="6" t="s">
        <v>146</v>
      </c>
      <c r="I7" s="6" t="s">
        <v>146</v>
      </c>
      <c r="J7" s="9" t="s">
        <v>469</v>
      </c>
      <c r="K7" s="3">
        <f>ABS('6. Cand Bgnd Process'!K7 - '6. Cand Bgnd Process'!M7)</f>
        <v>10</v>
      </c>
      <c r="L7" s="3">
        <f>ABS('6. Cand Bgnd Process'!O7 - '6. Cand Bgnd Process'!P7)</f>
        <v>1</v>
      </c>
      <c r="M7" s="3">
        <f>ABS('6. Cand Bgnd Process'!P7 - '6. Cand Bgnd Process'!Q7)</f>
        <v>2</v>
      </c>
      <c r="N7" s="3">
        <f>ABS('6. Cand Bgnd Process'!R7 - '6. Cand Bgnd Process'!S7)</f>
        <v>5</v>
      </c>
      <c r="O7" s="3">
        <f>ABS('6. Cand Bgnd Process'!U7 - '6. Cand Bgnd Process'!V7)</f>
        <v>4</v>
      </c>
      <c r="P7" s="3">
        <f>ABS('6. Cand Bgnd Process'!V7 - '6. Cand Bgnd Process'!W7)</f>
        <v>4</v>
      </c>
      <c r="Q7" s="3"/>
      <c r="R7" s="3"/>
      <c r="S7" s="3"/>
      <c r="T7" s="3"/>
      <c r="U7" s="3"/>
      <c r="V7" s="3"/>
      <c r="W7" s="3"/>
      <c r="X7" s="3"/>
      <c r="Y7" s="3">
        <f>ABS('6. Cand Bgnd Process'!AO7 -'6. Cand Bgnd Process'!AP7)</f>
        <v>0</v>
      </c>
      <c r="Z7" s="3">
        <f>ABS('6. Cand Bgnd Process'!AP7 -'6. Cand Bgnd Process'!AQ7)</f>
        <v>3</v>
      </c>
      <c r="AA7" s="3">
        <f>ABS('6. Cand Bgnd Process'!AQ7 -'6. Cand Bgnd Process'!AR7)</f>
        <v>15</v>
      </c>
    </row>
    <row r="8" spans="1:27" x14ac:dyDescent="0.3">
      <c r="A8" s="6" t="s">
        <v>323</v>
      </c>
      <c r="B8" s="6" t="s">
        <v>393</v>
      </c>
      <c r="C8" s="3" t="s">
        <v>97</v>
      </c>
      <c r="D8" s="3">
        <v>775501</v>
      </c>
      <c r="E8" s="3" t="s">
        <v>109</v>
      </c>
      <c r="F8" s="3" t="s">
        <v>86</v>
      </c>
      <c r="G8" s="3" t="s">
        <v>130</v>
      </c>
      <c r="H8" s="3" t="s">
        <v>431</v>
      </c>
      <c r="I8" s="6" t="s">
        <v>192</v>
      </c>
      <c r="J8" s="3" t="s">
        <v>469</v>
      </c>
      <c r="K8" s="3">
        <f>ABS('6. Cand Bgnd Process'!K8 - '6. Cand Bgnd Process'!M8)</f>
        <v>10</v>
      </c>
      <c r="L8" s="3">
        <f>ABS('6. Cand Bgnd Process'!O8 - '6. Cand Bgnd Process'!P8)</f>
        <v>1</v>
      </c>
      <c r="M8" s="3">
        <f>ABS('6. Cand Bgnd Process'!P8 - '6. Cand Bgnd Process'!Q8)</f>
        <v>3</v>
      </c>
      <c r="N8" s="3">
        <f>ABS('6. Cand Bgnd Process'!R8 - '6. Cand Bgnd Process'!S8)</f>
        <v>6</v>
      </c>
      <c r="O8" s="3">
        <f>ABS('6. Cand Bgnd Process'!U8 - '6. Cand Bgnd Process'!V8)</f>
        <v>6</v>
      </c>
      <c r="P8" s="3">
        <f>ABS('6. Cand Bgnd Process'!V8 - '6. Cand Bgnd Process'!W8)</f>
        <v>4</v>
      </c>
      <c r="Q8" s="3"/>
      <c r="R8" s="3"/>
      <c r="S8" s="3"/>
      <c r="T8" s="3"/>
      <c r="U8" s="3"/>
      <c r="V8" s="3"/>
      <c r="W8" s="3"/>
      <c r="X8" s="3"/>
      <c r="Y8" s="3">
        <f>ABS('6. Cand Bgnd Process'!AO8 -'6. Cand Bgnd Process'!AP8)</f>
        <v>1</v>
      </c>
      <c r="Z8" s="3">
        <f>ABS('6. Cand Bgnd Process'!AP8 -'6. Cand Bgnd Process'!AQ8)</f>
        <v>2</v>
      </c>
      <c r="AA8" s="3">
        <f>ABS('6. Cand Bgnd Process'!AQ8 -'6. Cand Bgnd Process'!AR8)</f>
        <v>13</v>
      </c>
    </row>
    <row r="9" spans="1:27" x14ac:dyDescent="0.3">
      <c r="A9" s="6" t="s">
        <v>286</v>
      </c>
      <c r="B9" s="6" t="s">
        <v>369</v>
      </c>
      <c r="C9" s="3" t="s">
        <v>80</v>
      </c>
      <c r="D9" s="3">
        <v>553501</v>
      </c>
      <c r="E9" s="3" t="s">
        <v>114</v>
      </c>
      <c r="F9" s="3" t="s">
        <v>73</v>
      </c>
      <c r="G9" s="3" t="s">
        <v>125</v>
      </c>
      <c r="H9" s="6" t="s">
        <v>151</v>
      </c>
      <c r="I9" s="6" t="s">
        <v>432</v>
      </c>
      <c r="J9" s="3" t="s">
        <v>469</v>
      </c>
      <c r="K9" s="3">
        <f>ABS('6. Cand Bgnd Process'!K9 - '6. Cand Bgnd Process'!M9)</f>
        <v>12</v>
      </c>
      <c r="L9" s="3">
        <f>ABS('6. Cand Bgnd Process'!O9 - '6. Cand Bgnd Process'!P9)</f>
        <v>2</v>
      </c>
      <c r="M9" s="3">
        <f>ABS('6. Cand Bgnd Process'!P9 - '6. Cand Bgnd Process'!Q9)</f>
        <v>2</v>
      </c>
      <c r="N9" s="3">
        <f>ABS('6. Cand Bgnd Process'!R9 - '6. Cand Bgnd Process'!S9)</f>
        <v>18</v>
      </c>
      <c r="O9" s="3">
        <f>ABS('6. Cand Bgnd Process'!U9 - '6. Cand Bgnd Process'!V9)</f>
        <v>7</v>
      </c>
      <c r="P9" s="3">
        <f>ABS('6. Cand Bgnd Process'!V9 - '6. Cand Bgnd Process'!W9)</f>
        <v>13</v>
      </c>
      <c r="Q9" s="3">
        <f>ABS('6. Cand Bgnd Process'!Y9 - '6. Cand Bgnd Process'!Z9)</f>
        <v>5</v>
      </c>
      <c r="R9" s="3">
        <f>ABS('6. Cand Bgnd Process'!Z9 - '6. Cand Bgnd Process'!AA9)</f>
        <v>4</v>
      </c>
      <c r="S9" s="3">
        <f>ABS('6. Cand Bgnd Process'!AC9 - '6. Cand Bgnd Process'!AD9)</f>
        <v>5</v>
      </c>
      <c r="T9" s="3">
        <f>ABS('6. Cand Bgnd Process'!AD9 - '6. Cand Bgnd Process'!AE9)</f>
        <v>8</v>
      </c>
      <c r="U9" s="3">
        <f>ABS('6. Cand Bgnd Process'!AG9 - '6. Cand Bgnd Process'!AH9)</f>
        <v>4</v>
      </c>
      <c r="V9" s="3">
        <f>ABS('6. Cand Bgnd Process'!AH9 - '6. Cand Bgnd Process'!AI9)</f>
        <v>4</v>
      </c>
      <c r="W9" s="3">
        <f>ABS('6. Cand Bgnd Process'!AK9 - '6. Cand Bgnd Process'!AL9)</f>
        <v>4</v>
      </c>
      <c r="X9" s="3">
        <f>ABS('6. Cand Bgnd Process'!AL9 - '6. Cand Bgnd Process'!AM9)</f>
        <v>4</v>
      </c>
      <c r="Y9" s="3">
        <f>ABS('6. Cand Bgnd Process'!AO9 -'6. Cand Bgnd Process'!AP9)</f>
        <v>1</v>
      </c>
      <c r="Z9" s="3">
        <f>ABS('6. Cand Bgnd Process'!AP9 -'6. Cand Bgnd Process'!AQ9)</f>
        <v>3</v>
      </c>
      <c r="AA9" s="3">
        <f>ABS('6. Cand Bgnd Process'!AQ9 -'6. Cand Bgnd Process'!AR9)</f>
        <v>16</v>
      </c>
    </row>
    <row r="10" spans="1:27" x14ac:dyDescent="0.3">
      <c r="A10" s="6" t="s">
        <v>262</v>
      </c>
      <c r="B10" s="6" t="s">
        <v>357</v>
      </c>
      <c r="C10" s="3" t="s">
        <v>77</v>
      </c>
      <c r="D10" s="3">
        <v>551513</v>
      </c>
      <c r="E10" s="3" t="s">
        <v>113</v>
      </c>
      <c r="F10" s="3" t="s">
        <v>73</v>
      </c>
      <c r="G10" s="3" t="s">
        <v>125</v>
      </c>
      <c r="H10" s="6" t="s">
        <v>151</v>
      </c>
      <c r="I10" s="6" t="s">
        <v>432</v>
      </c>
      <c r="J10" s="3" t="s">
        <v>469</v>
      </c>
      <c r="K10" s="3">
        <f>ABS('6. Cand Bgnd Process'!K10 - '6. Cand Bgnd Process'!M10)</f>
        <v>12</v>
      </c>
      <c r="L10" s="3">
        <f>ABS('6. Cand Bgnd Process'!O10 - '6. Cand Bgnd Process'!P10)</f>
        <v>0</v>
      </c>
      <c r="M10" s="3">
        <f>ABS('6. Cand Bgnd Process'!P10 - '6. Cand Bgnd Process'!Q10)</f>
        <v>2</v>
      </c>
      <c r="N10" s="3">
        <f>ABS('6. Cand Bgnd Process'!R10 - '6. Cand Bgnd Process'!S10)</f>
        <v>16</v>
      </c>
      <c r="O10" s="3">
        <f>ABS('6. Cand Bgnd Process'!U10 - '6. Cand Bgnd Process'!V10)</f>
        <v>3</v>
      </c>
      <c r="P10" s="3">
        <f>ABS('6. Cand Bgnd Process'!V10 - '6. Cand Bgnd Process'!W10)</f>
        <v>9</v>
      </c>
      <c r="Q10" s="3">
        <f>ABS('6. Cand Bgnd Process'!Y10 - '6. Cand Bgnd Process'!Z10)</f>
        <v>5</v>
      </c>
      <c r="R10" s="3">
        <f>ABS('6. Cand Bgnd Process'!Z10 - '6. Cand Bgnd Process'!AA10)</f>
        <v>3</v>
      </c>
      <c r="S10" s="3">
        <f>ABS('6. Cand Bgnd Process'!AC10 - '6. Cand Bgnd Process'!AD10)</f>
        <v>5</v>
      </c>
      <c r="T10" s="3">
        <f>ABS('6. Cand Bgnd Process'!AD10 - '6. Cand Bgnd Process'!AE10)</f>
        <v>3</v>
      </c>
      <c r="U10" s="3">
        <f>ABS('6. Cand Bgnd Process'!AG10 - '6. Cand Bgnd Process'!AH10)</f>
        <v>4</v>
      </c>
      <c r="V10" s="3">
        <f>ABS('6. Cand Bgnd Process'!AH10 - '6. Cand Bgnd Process'!AI10)</f>
        <v>1</v>
      </c>
      <c r="W10" s="3">
        <f>ABS('6. Cand Bgnd Process'!AK10 - '6. Cand Bgnd Process'!AL10)</f>
        <v>6</v>
      </c>
      <c r="X10" s="3">
        <f>ABS('6. Cand Bgnd Process'!AL10 - '6. Cand Bgnd Process'!AM10)</f>
        <v>4</v>
      </c>
      <c r="Y10" s="3">
        <f>ABS('6. Cand Bgnd Process'!AO10 -'6. Cand Bgnd Process'!AP10)</f>
        <v>1</v>
      </c>
      <c r="Z10" s="3">
        <f>ABS('6. Cand Bgnd Process'!AP10 -'6. Cand Bgnd Process'!AQ10)</f>
        <v>3</v>
      </c>
      <c r="AA10" s="3">
        <f>ABS('6. Cand Bgnd Process'!AQ10 -'6. Cand Bgnd Process'!AR10)</f>
        <v>16</v>
      </c>
    </row>
    <row r="11" spans="1:27" x14ac:dyDescent="0.3">
      <c r="A11" s="6" t="s">
        <v>284</v>
      </c>
      <c r="B11" s="6" t="s">
        <v>367</v>
      </c>
      <c r="C11" s="3" t="s">
        <v>111</v>
      </c>
      <c r="D11" s="3">
        <v>552501</v>
      </c>
      <c r="E11" s="3" t="s">
        <v>114</v>
      </c>
      <c r="F11" s="3" t="s">
        <v>73</v>
      </c>
      <c r="G11" s="3" t="s">
        <v>126</v>
      </c>
      <c r="H11" s="6" t="s">
        <v>151</v>
      </c>
      <c r="I11" s="6" t="s">
        <v>151</v>
      </c>
      <c r="J11" s="9" t="s">
        <v>467</v>
      </c>
      <c r="K11" s="3">
        <f>ABS('6. Cand Bgnd Process'!K11 - '6. Cand Bgnd Process'!M11)</f>
        <v>6</v>
      </c>
      <c r="L11" s="3">
        <f>ABS('6. Cand Bgnd Process'!O11 - '6. Cand Bgnd Process'!P11)</f>
        <v>1</v>
      </c>
      <c r="M11" s="3">
        <f>ABS('6. Cand Bgnd Process'!P11 - '6. Cand Bgnd Process'!Q11)</f>
        <v>2</v>
      </c>
      <c r="N11" s="3">
        <f>ABS('6. Cand Bgnd Process'!R11 - '6. Cand Bgnd Process'!S11)</f>
        <v>7</v>
      </c>
      <c r="O11" s="3">
        <f>ABS('6. Cand Bgnd Process'!U11 - '6. Cand Bgnd Process'!V11)</f>
        <v>6</v>
      </c>
      <c r="P11" s="3">
        <f>ABS('6. Cand Bgnd Process'!V11 - '6. Cand Bgnd Process'!W11)</f>
        <v>6</v>
      </c>
      <c r="Q11" s="3"/>
      <c r="R11" s="3"/>
      <c r="S11" s="3">
        <f>ABS('6. Cand Bgnd Process'!AC11 - '6. Cand Bgnd Process'!AD11)</f>
        <v>4</v>
      </c>
      <c r="T11" s="3">
        <f>ABS('6. Cand Bgnd Process'!AD11 - '6. Cand Bgnd Process'!AE11)</f>
        <v>3</v>
      </c>
      <c r="U11" s="3">
        <f>ABS('6. Cand Bgnd Process'!AG11 - '6. Cand Bgnd Process'!AH11)</f>
        <v>4</v>
      </c>
      <c r="V11" s="3">
        <f>ABS('6. Cand Bgnd Process'!AH11 - '6. Cand Bgnd Process'!AI11)</f>
        <v>3</v>
      </c>
      <c r="W11" s="3"/>
      <c r="X11" s="3"/>
      <c r="Y11" s="3">
        <f>ABS('6. Cand Bgnd Process'!AO11 -'6. Cand Bgnd Process'!AP11)</f>
        <v>1</v>
      </c>
      <c r="Z11" s="3">
        <f>ABS('6. Cand Bgnd Process'!AP11 -'6. Cand Bgnd Process'!AQ11)</f>
        <v>3</v>
      </c>
      <c r="AA11" s="3">
        <f>ABS('6. Cand Bgnd Process'!AQ11 -'6. Cand Bgnd Process'!AR11)</f>
        <v>21</v>
      </c>
    </row>
    <row r="12" spans="1:27" x14ac:dyDescent="0.3">
      <c r="A12" s="6" t="s">
        <v>330</v>
      </c>
      <c r="B12" s="6" t="s">
        <v>400</v>
      </c>
      <c r="C12" s="3" t="s">
        <v>99</v>
      </c>
      <c r="D12" s="3">
        <v>881001</v>
      </c>
      <c r="E12" s="3" t="s">
        <v>109</v>
      </c>
      <c r="F12" s="3" t="s">
        <v>86</v>
      </c>
      <c r="G12" s="3" t="s">
        <v>132</v>
      </c>
      <c r="H12" s="6" t="s">
        <v>431</v>
      </c>
      <c r="I12" s="6" t="s">
        <v>431</v>
      </c>
      <c r="J12" s="3" t="s">
        <v>469</v>
      </c>
      <c r="K12" s="3">
        <f>ABS('6. Cand Bgnd Process'!K12 - '6. Cand Bgnd Process'!M12)</f>
        <v>12</v>
      </c>
      <c r="L12" s="3">
        <f>ABS('6. Cand Bgnd Process'!O12 - '6. Cand Bgnd Process'!P12)</f>
        <v>1</v>
      </c>
      <c r="M12" s="3">
        <f>ABS('6. Cand Bgnd Process'!P12 - '6. Cand Bgnd Process'!Q12)</f>
        <v>1</v>
      </c>
      <c r="N12" s="3">
        <f>ABS('6. Cand Bgnd Process'!R12 - '6. Cand Bgnd Process'!S12)</f>
        <v>5</v>
      </c>
      <c r="O12" s="3">
        <f>ABS('6. Cand Bgnd Process'!U12 - '6. Cand Bgnd Process'!V12)</f>
        <v>5</v>
      </c>
      <c r="P12" s="3">
        <f>ABS('6. Cand Bgnd Process'!V12 - '6. Cand Bgnd Process'!W12)</f>
        <v>7</v>
      </c>
      <c r="Q12" s="3"/>
      <c r="R12" s="3"/>
      <c r="S12" s="3"/>
      <c r="T12" s="3"/>
      <c r="U12" s="3"/>
      <c r="V12" s="3"/>
      <c r="W12" s="3"/>
      <c r="X12" s="3"/>
      <c r="Y12" s="3">
        <f>ABS('6. Cand Bgnd Process'!AO12 -'6. Cand Bgnd Process'!AP12)</f>
        <v>1</v>
      </c>
      <c r="Z12" s="3">
        <f>ABS('6. Cand Bgnd Process'!AP12 -'6. Cand Bgnd Process'!AQ12)</f>
        <v>1</v>
      </c>
      <c r="AA12" s="3">
        <f>ABS('6. Cand Bgnd Process'!AQ12 -'6. Cand Bgnd Process'!AR12)</f>
        <v>16</v>
      </c>
    </row>
    <row r="13" spans="1:27" x14ac:dyDescent="0.3">
      <c r="A13" s="6" t="s">
        <v>329</v>
      </c>
      <c r="B13" s="6" t="s">
        <v>399</v>
      </c>
      <c r="C13" s="3" t="s">
        <v>98</v>
      </c>
      <c r="D13" s="3">
        <v>880506</v>
      </c>
      <c r="E13" s="3" t="s">
        <v>115</v>
      </c>
      <c r="F13" s="3" t="s">
        <v>86</v>
      </c>
      <c r="G13" s="3" t="s">
        <v>132</v>
      </c>
      <c r="H13" s="6" t="s">
        <v>431</v>
      </c>
      <c r="I13" s="3" t="s">
        <v>230</v>
      </c>
      <c r="J13" s="3" t="s">
        <v>469</v>
      </c>
      <c r="K13" s="3">
        <f>ABS('6. Cand Bgnd Process'!K13 - '6. Cand Bgnd Process'!M13)</f>
        <v>10</v>
      </c>
      <c r="L13" s="3">
        <f>ABS('6. Cand Bgnd Process'!O13 - '6. Cand Bgnd Process'!P13)</f>
        <v>1</v>
      </c>
      <c r="M13" s="3">
        <f>ABS('6. Cand Bgnd Process'!P13 - '6. Cand Bgnd Process'!Q13)</f>
        <v>2</v>
      </c>
      <c r="N13" s="3">
        <f>ABS('6. Cand Bgnd Process'!R13 - '6. Cand Bgnd Process'!S13)</f>
        <v>7</v>
      </c>
      <c r="O13" s="3">
        <f>ABS('6. Cand Bgnd Process'!U13 - '6. Cand Bgnd Process'!V13)</f>
        <v>4</v>
      </c>
      <c r="P13" s="3">
        <f>ABS('6. Cand Bgnd Process'!V13 - '6. Cand Bgnd Process'!W13)</f>
        <v>8</v>
      </c>
      <c r="Q13" s="3"/>
      <c r="R13" s="3"/>
      <c r="S13" s="3"/>
      <c r="T13" s="3"/>
      <c r="U13" s="3"/>
      <c r="V13" s="3"/>
      <c r="W13" s="3"/>
      <c r="X13" s="3"/>
      <c r="Y13" s="3">
        <f>ABS('6. Cand Bgnd Process'!AO13 -'6. Cand Bgnd Process'!AP13)</f>
        <v>1</v>
      </c>
      <c r="Z13" s="3">
        <f>ABS('6. Cand Bgnd Process'!AP13 -'6. Cand Bgnd Process'!AQ13)</f>
        <v>2</v>
      </c>
      <c r="AA13" s="3">
        <f>ABS('6. Cand Bgnd Process'!AQ13 -'6. Cand Bgnd Process'!AR13)</f>
        <v>16</v>
      </c>
    </row>
    <row r="14" spans="1:27" x14ac:dyDescent="0.3">
      <c r="A14" s="6" t="s">
        <v>283</v>
      </c>
      <c r="B14" s="6" t="s">
        <v>366</v>
      </c>
      <c r="C14" s="3" t="s">
        <v>78</v>
      </c>
      <c r="D14" s="3">
        <v>552001</v>
      </c>
      <c r="E14" s="3" t="s">
        <v>109</v>
      </c>
      <c r="F14" s="3" t="s">
        <v>73</v>
      </c>
      <c r="G14" s="3" t="s">
        <v>126</v>
      </c>
      <c r="H14" s="6" t="s">
        <v>151</v>
      </c>
      <c r="I14" s="6" t="s">
        <v>151</v>
      </c>
      <c r="J14" s="3" t="s">
        <v>469</v>
      </c>
      <c r="K14" s="3">
        <f>ABS('6. Cand Bgnd Process'!K14 - '6. Cand Bgnd Process'!M14)</f>
        <v>14</v>
      </c>
      <c r="L14" s="3">
        <f>ABS('6. Cand Bgnd Process'!O14 - '6. Cand Bgnd Process'!P14)</f>
        <v>1</v>
      </c>
      <c r="M14" s="3">
        <f>ABS('6. Cand Bgnd Process'!P14 - '6. Cand Bgnd Process'!Q14)</f>
        <v>4</v>
      </c>
      <c r="N14" s="3">
        <f>ABS('6. Cand Bgnd Process'!R14 - '6. Cand Bgnd Process'!S14)</f>
        <v>5</v>
      </c>
      <c r="O14" s="3">
        <f>ABS('6. Cand Bgnd Process'!U14 - '6. Cand Bgnd Process'!V14)</f>
        <v>5</v>
      </c>
      <c r="P14" s="3">
        <f>ABS('6. Cand Bgnd Process'!V14 - '6. Cand Bgnd Process'!W14)</f>
        <v>5</v>
      </c>
      <c r="Q14" s="3"/>
      <c r="R14" s="3"/>
      <c r="S14" s="3"/>
      <c r="T14" s="3">
        <f>ABS('6. Cand Bgnd Process'!AD14 - '6. Cand Bgnd Process'!AE14)</f>
        <v>4</v>
      </c>
      <c r="U14" s="3">
        <f>ABS('6. Cand Bgnd Process'!AG14 - '6. Cand Bgnd Process'!AH14)</f>
        <v>5</v>
      </c>
      <c r="V14" s="3">
        <f>ABS('6. Cand Bgnd Process'!AH14 - '6. Cand Bgnd Process'!AI14)</f>
        <v>3</v>
      </c>
      <c r="W14" s="3"/>
      <c r="X14" s="3"/>
      <c r="Y14" s="3">
        <f>ABS('6. Cand Bgnd Process'!AO14 -'6. Cand Bgnd Process'!AP14)</f>
        <v>1</v>
      </c>
      <c r="Z14" s="3">
        <f>ABS('6. Cand Bgnd Process'!AP14 -'6. Cand Bgnd Process'!AQ14)</f>
        <v>1</v>
      </c>
      <c r="AA14" s="3">
        <f>ABS('6. Cand Bgnd Process'!AQ14 -'6. Cand Bgnd Process'!AR14)</f>
        <v>31</v>
      </c>
    </row>
    <row r="15" spans="1:27" x14ac:dyDescent="0.3">
      <c r="A15" s="6" t="s">
        <v>248</v>
      </c>
      <c r="B15" s="6" t="s">
        <v>424</v>
      </c>
      <c r="C15" s="3" t="s">
        <v>66</v>
      </c>
      <c r="D15" s="3">
        <v>221101</v>
      </c>
      <c r="E15" s="3" t="s">
        <v>107</v>
      </c>
      <c r="F15" s="3" t="s">
        <v>67</v>
      </c>
      <c r="G15" s="3" t="s">
        <v>122</v>
      </c>
      <c r="H15" s="6" t="s">
        <v>148</v>
      </c>
      <c r="I15" s="6" t="s">
        <v>148</v>
      </c>
      <c r="J15" s="9" t="s">
        <v>469</v>
      </c>
      <c r="K15" s="3">
        <f>ABS('6. Cand Bgnd Process'!K15 - '6. Cand Bgnd Process'!M15)</f>
        <v>3</v>
      </c>
      <c r="L15" s="3">
        <f>ABS('6. Cand Bgnd Process'!O15 - '6. Cand Bgnd Process'!P15)</f>
        <v>2</v>
      </c>
      <c r="M15" s="3">
        <f>ABS('6. Cand Bgnd Process'!P15 - '6. Cand Bgnd Process'!Q15)</f>
        <v>1</v>
      </c>
      <c r="N15" s="3">
        <f>ABS('6. Cand Bgnd Process'!R15 - '6. Cand Bgnd Process'!S15)</f>
        <v>5</v>
      </c>
      <c r="O15" s="3">
        <f>ABS('6. Cand Bgnd Process'!U15 - '6. Cand Bgnd Process'!V15)</f>
        <v>4</v>
      </c>
      <c r="P15" s="3">
        <f>ABS('6. Cand Bgnd Process'!V15 - '6. Cand Bgnd Process'!W15)</f>
        <v>6</v>
      </c>
      <c r="Q15" s="3"/>
      <c r="R15" s="3"/>
      <c r="S15" s="3"/>
      <c r="T15" s="3"/>
      <c r="U15" s="3"/>
      <c r="V15" s="3"/>
      <c r="W15" s="3"/>
      <c r="X15" s="3"/>
      <c r="Y15" s="3">
        <f>ABS('6. Cand Bgnd Process'!AO15 -'6. Cand Bgnd Process'!AP15)</f>
        <v>0</v>
      </c>
      <c r="Z15" s="3">
        <f>ABS('6. Cand Bgnd Process'!AP15 -'6. Cand Bgnd Process'!AQ15)</f>
        <v>3</v>
      </c>
      <c r="AA15" s="3">
        <f>ABS('6. Cand Bgnd Process'!AQ15 -'6. Cand Bgnd Process'!AR15)</f>
        <v>15</v>
      </c>
    </row>
    <row r="16" spans="1:27" ht="86.4" x14ac:dyDescent="0.3">
      <c r="K16" s="10" t="s">
        <v>497</v>
      </c>
      <c r="L16" s="10" t="s">
        <v>481</v>
      </c>
      <c r="M16" s="10" t="s">
        <v>498</v>
      </c>
      <c r="N16" s="10" t="s">
        <v>482</v>
      </c>
      <c r="O16" s="10" t="s">
        <v>499</v>
      </c>
      <c r="P16" s="10" t="s">
        <v>483</v>
      </c>
      <c r="Q16" s="10" t="s">
        <v>484</v>
      </c>
      <c r="R16" s="10" t="s">
        <v>485</v>
      </c>
      <c r="S16" s="10" t="s">
        <v>500</v>
      </c>
      <c r="T16" s="10" t="s">
        <v>501</v>
      </c>
      <c r="U16" s="10" t="s">
        <v>502</v>
      </c>
      <c r="V16" s="10" t="s">
        <v>488</v>
      </c>
      <c r="W16" s="10" t="s">
        <v>503</v>
      </c>
      <c r="X16" s="10" t="s">
        <v>487</v>
      </c>
      <c r="Y16" s="10" t="s">
        <v>504</v>
      </c>
      <c r="Z16" s="10" t="s">
        <v>505</v>
      </c>
      <c r="AA16" s="10" t="s">
        <v>486</v>
      </c>
    </row>
    <row r="17" spans="11:28" x14ac:dyDescent="0.3">
      <c r="K17" s="25">
        <f>AVERAGE(K2:K16)</f>
        <v>9.2857142857142865</v>
      </c>
      <c r="L17" s="25">
        <f t="shared" ref="L17:AA17" si="0">AVERAGE(L2:L16)</f>
        <v>0.7857142857142857</v>
      </c>
      <c r="M17" s="25">
        <f t="shared" si="0"/>
        <v>2.2857142857142856</v>
      </c>
      <c r="N17" s="25">
        <f t="shared" si="0"/>
        <v>8.0714285714285712</v>
      </c>
      <c r="O17" s="25">
        <f t="shared" si="0"/>
        <v>4.7142857142857144</v>
      </c>
      <c r="P17" s="25">
        <f t="shared" si="0"/>
        <v>7.8571428571428568</v>
      </c>
      <c r="Q17" s="25">
        <f t="shared" si="0"/>
        <v>4.5</v>
      </c>
      <c r="R17" s="25">
        <f t="shared" si="0"/>
        <v>4.25</v>
      </c>
      <c r="S17" s="25">
        <f t="shared" si="0"/>
        <v>4.4000000000000004</v>
      </c>
      <c r="T17" s="25">
        <f t="shared" si="0"/>
        <v>4.333333333333333</v>
      </c>
      <c r="U17" s="25">
        <f t="shared" si="0"/>
        <v>4.5999999999999996</v>
      </c>
      <c r="V17" s="25">
        <f t="shared" si="0"/>
        <v>2.8</v>
      </c>
      <c r="W17" s="25">
        <f t="shared" si="0"/>
        <v>5</v>
      </c>
      <c r="X17" s="25">
        <f t="shared" si="0"/>
        <v>4.666666666666667</v>
      </c>
      <c r="Y17" s="25">
        <f t="shared" si="0"/>
        <v>0.7857142857142857</v>
      </c>
      <c r="Z17" s="25">
        <f t="shared" si="0"/>
        <v>2.5</v>
      </c>
      <c r="AA17" s="25">
        <f t="shared" si="0"/>
        <v>42.714285714285715</v>
      </c>
      <c r="AB17" s="3" t="s">
        <v>507</v>
      </c>
    </row>
    <row r="18" spans="11:28" x14ac:dyDescent="0.3">
      <c r="K18" s="3">
        <f>MAX(K2:K15)</f>
        <v>14</v>
      </c>
      <c r="L18" s="3">
        <f t="shared" ref="L18:AA18" si="1">MAX(L2:L15)</f>
        <v>2</v>
      </c>
      <c r="M18" s="3">
        <f t="shared" si="1"/>
        <v>5</v>
      </c>
      <c r="N18" s="3">
        <f t="shared" si="1"/>
        <v>18</v>
      </c>
      <c r="O18" s="3">
        <f t="shared" si="1"/>
        <v>7</v>
      </c>
      <c r="P18" s="3">
        <f t="shared" si="1"/>
        <v>26</v>
      </c>
      <c r="Q18" s="3">
        <f t="shared" si="1"/>
        <v>5</v>
      </c>
      <c r="R18" s="3">
        <f t="shared" si="1"/>
        <v>6</v>
      </c>
      <c r="S18" s="3">
        <f t="shared" si="1"/>
        <v>5</v>
      </c>
      <c r="T18" s="3">
        <f t="shared" si="1"/>
        <v>8</v>
      </c>
      <c r="U18" s="3">
        <f t="shared" si="1"/>
        <v>6</v>
      </c>
      <c r="V18" s="3">
        <f t="shared" si="1"/>
        <v>4</v>
      </c>
      <c r="W18" s="3">
        <f t="shared" si="1"/>
        <v>6</v>
      </c>
      <c r="X18" s="3">
        <f t="shared" si="1"/>
        <v>6</v>
      </c>
      <c r="Y18" s="3">
        <f t="shared" si="1"/>
        <v>1</v>
      </c>
      <c r="Z18" s="3">
        <f t="shared" si="1"/>
        <v>7</v>
      </c>
      <c r="AA18" s="3">
        <f t="shared" si="1"/>
        <v>378</v>
      </c>
      <c r="AB18" s="3" t="s">
        <v>508</v>
      </c>
    </row>
    <row r="19" spans="11:28" x14ac:dyDescent="0.3">
      <c r="K19" s="3">
        <f>MIN(K2:K15)</f>
        <v>3</v>
      </c>
      <c r="L19" s="3">
        <f t="shared" ref="L19:AA19" si="2">MIN(L2:L15)</f>
        <v>0</v>
      </c>
      <c r="M19" s="3">
        <f t="shared" si="2"/>
        <v>1</v>
      </c>
      <c r="N19" s="3">
        <f t="shared" si="2"/>
        <v>5</v>
      </c>
      <c r="O19" s="3">
        <f t="shared" si="2"/>
        <v>2</v>
      </c>
      <c r="P19" s="3">
        <f t="shared" si="2"/>
        <v>2</v>
      </c>
      <c r="Q19" s="3">
        <f t="shared" si="2"/>
        <v>4</v>
      </c>
      <c r="R19" s="3">
        <f t="shared" si="2"/>
        <v>3</v>
      </c>
      <c r="S19" s="3">
        <f t="shared" si="2"/>
        <v>4</v>
      </c>
      <c r="T19" s="3">
        <f t="shared" si="2"/>
        <v>2</v>
      </c>
      <c r="U19" s="3">
        <f t="shared" si="2"/>
        <v>4</v>
      </c>
      <c r="V19" s="3">
        <f t="shared" si="2"/>
        <v>1</v>
      </c>
      <c r="W19" s="3">
        <f t="shared" si="2"/>
        <v>4</v>
      </c>
      <c r="X19" s="3">
        <f t="shared" si="2"/>
        <v>4</v>
      </c>
      <c r="Y19" s="3">
        <f t="shared" si="2"/>
        <v>0</v>
      </c>
      <c r="Z19" s="3">
        <f t="shared" si="2"/>
        <v>1</v>
      </c>
      <c r="AA19" s="3">
        <f t="shared" si="2"/>
        <v>6</v>
      </c>
      <c r="AB19" s="3" t="s">
        <v>509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74182-5A60-4767-93C5-A0E036A7DB33}">
  <dimension ref="A1:P25"/>
  <sheetViews>
    <sheetView topLeftCell="F1" workbookViewId="0">
      <selection activeCell="N23" sqref="N23:N25"/>
    </sheetView>
  </sheetViews>
  <sheetFormatPr defaultColWidth="10.77734375" defaultRowHeight="14.4" x14ac:dyDescent="0.3"/>
  <cols>
    <col min="1" max="1" width="50.21875" bestFit="1" customWidth="1"/>
    <col min="2" max="2" width="9.109375" customWidth="1"/>
    <col min="3" max="3" width="11.44140625" customWidth="1"/>
    <col min="4" max="4" width="30.5546875" customWidth="1"/>
    <col min="5" max="5" width="16.33203125" customWidth="1"/>
    <col min="6" max="7" width="14.6640625" customWidth="1"/>
    <col min="14" max="14" width="11.6640625" bestFit="1" customWidth="1"/>
  </cols>
  <sheetData>
    <row r="1" spans="1:16" s="1" customFormat="1" ht="43.2" x14ac:dyDescent="0.3">
      <c r="A1" s="10" t="s">
        <v>2</v>
      </c>
      <c r="B1" s="10" t="s">
        <v>43</v>
      </c>
      <c r="C1" s="10" t="s">
        <v>34</v>
      </c>
      <c r="D1" s="10" t="s">
        <v>3</v>
      </c>
      <c r="E1" s="10" t="s">
        <v>7</v>
      </c>
      <c r="F1" s="10" t="s">
        <v>5</v>
      </c>
      <c r="G1" s="10" t="s">
        <v>6</v>
      </c>
      <c r="H1" s="10" t="s">
        <v>38</v>
      </c>
      <c r="I1" s="10" t="s">
        <v>494</v>
      </c>
      <c r="J1" s="10" t="s">
        <v>495</v>
      </c>
      <c r="K1" s="10" t="s">
        <v>496</v>
      </c>
      <c r="L1" s="10" t="s">
        <v>16</v>
      </c>
      <c r="M1" s="10" t="s">
        <v>17</v>
      </c>
      <c r="N1" s="7"/>
      <c r="O1"/>
      <c r="P1"/>
    </row>
    <row r="2" spans="1:16" x14ac:dyDescent="0.3">
      <c r="A2" s="3" t="s">
        <v>59</v>
      </c>
      <c r="B2" s="3">
        <v>220101</v>
      </c>
      <c r="C2" s="3" t="s">
        <v>107</v>
      </c>
      <c r="D2" s="3" t="s">
        <v>58</v>
      </c>
      <c r="E2" s="3" t="s">
        <v>120</v>
      </c>
      <c r="F2" s="6" t="s">
        <v>148</v>
      </c>
      <c r="G2" s="6" t="s">
        <v>148</v>
      </c>
      <c r="H2" s="3">
        <v>5</v>
      </c>
      <c r="I2" s="3">
        <f>ABS('5. Dept Hiring Decision'!H2 - '5. Dept Hiring Decision'!J2)</f>
        <v>5</v>
      </c>
      <c r="J2" s="3">
        <f>ABS('5. Dept Hiring Decision'!J2 - '5. Dept Hiring Decision'!K2)</f>
        <v>3</v>
      </c>
      <c r="K2" s="3">
        <f>ABS('5. Dept Hiring Decision'!K2 - '5. Dept Hiring Decision'!L2)</f>
        <v>2</v>
      </c>
      <c r="L2" s="6" t="s">
        <v>242</v>
      </c>
      <c r="M2" s="6" t="s">
        <v>336</v>
      </c>
      <c r="N2" s="7"/>
    </row>
    <row r="3" spans="1:16" x14ac:dyDescent="0.3">
      <c r="A3" s="3" t="s">
        <v>66</v>
      </c>
      <c r="B3" s="3">
        <v>221101</v>
      </c>
      <c r="C3" s="3" t="s">
        <v>107</v>
      </c>
      <c r="D3" s="3" t="s">
        <v>67</v>
      </c>
      <c r="E3" s="3" t="s">
        <v>122</v>
      </c>
      <c r="F3" s="6" t="s">
        <v>148</v>
      </c>
      <c r="G3" s="6" t="s">
        <v>148</v>
      </c>
      <c r="H3" s="3">
        <v>4</v>
      </c>
      <c r="I3" s="3">
        <f>ABS('5. Dept Hiring Decision'!H3 - '5. Dept Hiring Decision'!J3)</f>
        <v>10</v>
      </c>
      <c r="J3" s="3">
        <f>ABS('5. Dept Hiring Decision'!J3 - '5. Dept Hiring Decision'!K3)</f>
        <v>4</v>
      </c>
      <c r="K3" s="3">
        <f>ABS('5. Dept Hiring Decision'!K3 - '5. Dept Hiring Decision'!L3)</f>
        <v>1</v>
      </c>
      <c r="L3" s="6" t="s">
        <v>248</v>
      </c>
      <c r="M3" s="6" t="s">
        <v>424</v>
      </c>
      <c r="N3" s="7"/>
    </row>
    <row r="4" spans="1:16" x14ac:dyDescent="0.3">
      <c r="A4" s="3" t="s">
        <v>64</v>
      </c>
      <c r="B4" s="3">
        <v>223001</v>
      </c>
      <c r="C4" s="3" t="s">
        <v>114</v>
      </c>
      <c r="D4" s="3" t="s">
        <v>58</v>
      </c>
      <c r="E4" s="3" t="s">
        <v>117</v>
      </c>
      <c r="F4" s="6" t="s">
        <v>136</v>
      </c>
      <c r="G4" s="6" t="s">
        <v>136</v>
      </c>
      <c r="H4" s="3">
        <v>8</v>
      </c>
      <c r="I4" s="3">
        <f>ABS('5. Dept Hiring Decision'!H4 - '5. Dept Hiring Decision'!J4)</f>
        <v>5</v>
      </c>
      <c r="J4" s="3">
        <f>ABS('5. Dept Hiring Decision'!J4 - '5. Dept Hiring Decision'!K4)</f>
        <v>6</v>
      </c>
      <c r="K4" s="3">
        <f>ABS('5. Dept Hiring Decision'!K4 - '5. Dept Hiring Decision'!L4)</f>
        <v>3</v>
      </c>
      <c r="L4" s="3" t="s">
        <v>457</v>
      </c>
      <c r="M4" s="3" t="s">
        <v>341</v>
      </c>
      <c r="N4" s="7"/>
    </row>
    <row r="5" spans="1:16" x14ac:dyDescent="0.3">
      <c r="A5" s="3" t="s">
        <v>72</v>
      </c>
      <c r="B5" s="3">
        <v>440501</v>
      </c>
      <c r="C5" s="3" t="s">
        <v>114</v>
      </c>
      <c r="D5" s="3" t="s">
        <v>71</v>
      </c>
      <c r="E5" s="3" t="s">
        <v>121</v>
      </c>
      <c r="F5" s="6" t="s">
        <v>146</v>
      </c>
      <c r="G5" s="6" t="s">
        <v>146</v>
      </c>
      <c r="H5" s="3">
        <v>7</v>
      </c>
      <c r="I5" s="3">
        <f>ABS('5. Dept Hiring Decision'!H5 - '5. Dept Hiring Decision'!J5)</f>
        <v>9</v>
      </c>
      <c r="J5" s="3">
        <f>ABS('5. Dept Hiring Decision'!J5 - '5. Dept Hiring Decision'!K5)</f>
        <v>14</v>
      </c>
      <c r="K5" s="3">
        <f>ABS('5. Dept Hiring Decision'!K5 - '5. Dept Hiring Decision'!L5)</f>
        <v>4</v>
      </c>
      <c r="L5" s="6" t="s">
        <v>255</v>
      </c>
      <c r="M5" s="6" t="s">
        <v>349</v>
      </c>
      <c r="N5" s="7"/>
    </row>
    <row r="6" spans="1:16" x14ac:dyDescent="0.3">
      <c r="A6" s="3" t="s">
        <v>76</v>
      </c>
      <c r="B6" s="3">
        <v>551005</v>
      </c>
      <c r="C6" s="3" t="s">
        <v>113</v>
      </c>
      <c r="D6" s="3" t="s">
        <v>73</v>
      </c>
      <c r="E6" s="3" t="s">
        <v>125</v>
      </c>
      <c r="F6" s="6" t="s">
        <v>151</v>
      </c>
      <c r="G6" s="6" t="s">
        <v>352</v>
      </c>
      <c r="H6" s="3">
        <v>4</v>
      </c>
      <c r="I6" s="3">
        <f>ABS('5. Dept Hiring Decision'!H6 - '5. Dept Hiring Decision'!J6)</f>
        <v>9</v>
      </c>
      <c r="J6" s="3"/>
      <c r="K6" s="3"/>
      <c r="L6" s="3" t="s">
        <v>456</v>
      </c>
      <c r="M6" s="3" t="s">
        <v>456</v>
      </c>
      <c r="N6" s="7"/>
    </row>
    <row r="7" spans="1:16" x14ac:dyDescent="0.3">
      <c r="A7" s="3" t="s">
        <v>77</v>
      </c>
      <c r="B7" s="3">
        <v>551501</v>
      </c>
      <c r="C7" s="3" t="s">
        <v>113</v>
      </c>
      <c r="D7" s="3" t="s">
        <v>73</v>
      </c>
      <c r="E7" s="3" t="s">
        <v>125</v>
      </c>
      <c r="F7" s="6" t="s">
        <v>151</v>
      </c>
      <c r="G7" s="6" t="s">
        <v>161</v>
      </c>
      <c r="H7" s="3">
        <v>29</v>
      </c>
      <c r="I7" s="3">
        <f>ABS('5. Dept Hiring Decision'!H7 - '5. Dept Hiring Decision'!J7)</f>
        <v>11</v>
      </c>
      <c r="J7" s="3"/>
      <c r="K7" s="3"/>
      <c r="L7" s="3" t="s">
        <v>456</v>
      </c>
      <c r="M7" s="3" t="s">
        <v>456</v>
      </c>
      <c r="N7" s="7"/>
    </row>
    <row r="8" spans="1:16" x14ac:dyDescent="0.3">
      <c r="A8" s="3" t="s">
        <v>77</v>
      </c>
      <c r="B8" s="3">
        <v>551502</v>
      </c>
      <c r="C8" s="3" t="s">
        <v>113</v>
      </c>
      <c r="D8" s="3" t="s">
        <v>73</v>
      </c>
      <c r="E8" s="3" t="s">
        <v>125</v>
      </c>
      <c r="F8" s="6" t="s">
        <v>151</v>
      </c>
      <c r="G8" s="6" t="s">
        <v>161</v>
      </c>
      <c r="H8" s="3">
        <v>29</v>
      </c>
      <c r="I8" s="3">
        <f>ABS('5. Dept Hiring Decision'!H8 - '5. Dept Hiring Decision'!J8)</f>
        <v>11</v>
      </c>
      <c r="J8" s="3"/>
      <c r="K8" s="3"/>
      <c r="L8" s="3" t="s">
        <v>456</v>
      </c>
      <c r="M8" s="3" t="s">
        <v>456</v>
      </c>
      <c r="N8" s="7"/>
    </row>
    <row r="9" spans="1:16" x14ac:dyDescent="0.3">
      <c r="A9" s="3" t="s">
        <v>77</v>
      </c>
      <c r="B9" s="3">
        <v>551513</v>
      </c>
      <c r="C9" s="3" t="s">
        <v>113</v>
      </c>
      <c r="D9" s="3" t="s">
        <v>73</v>
      </c>
      <c r="E9" s="3" t="s">
        <v>125</v>
      </c>
      <c r="F9" s="6" t="s">
        <v>151</v>
      </c>
      <c r="G9" s="6" t="s">
        <v>432</v>
      </c>
      <c r="H9" s="3">
        <v>24</v>
      </c>
      <c r="I9" s="3">
        <f>ABS('5. Dept Hiring Decision'!H9 - '5. Dept Hiring Decision'!J9)</f>
        <v>8</v>
      </c>
      <c r="J9" s="3">
        <f>ABS('5. Dept Hiring Decision'!J9 - '5. Dept Hiring Decision'!K9)</f>
        <v>11</v>
      </c>
      <c r="K9" s="3">
        <f>ABS('5. Dept Hiring Decision'!K9 - '5. Dept Hiring Decision'!L9)</f>
        <v>3</v>
      </c>
      <c r="L9" s="6" t="s">
        <v>262</v>
      </c>
      <c r="M9" s="6" t="s">
        <v>357</v>
      </c>
      <c r="N9" s="7"/>
    </row>
    <row r="10" spans="1:16" x14ac:dyDescent="0.3">
      <c r="A10" s="3" t="s">
        <v>77</v>
      </c>
      <c r="B10" s="3">
        <v>551514</v>
      </c>
      <c r="C10" s="3" t="s">
        <v>113</v>
      </c>
      <c r="D10" s="3" t="s">
        <v>73</v>
      </c>
      <c r="E10" s="3" t="s">
        <v>125</v>
      </c>
      <c r="F10" s="6" t="s">
        <v>151</v>
      </c>
      <c r="G10" s="6" t="s">
        <v>432</v>
      </c>
      <c r="H10" s="3">
        <v>24</v>
      </c>
      <c r="I10" s="3">
        <f>ABS('5. Dept Hiring Decision'!H10 - '5. Dept Hiring Decision'!J10)</f>
        <v>8</v>
      </c>
      <c r="J10" s="3">
        <f>ABS('5. Dept Hiring Decision'!J10 - '5. Dept Hiring Decision'!K10)</f>
        <v>194</v>
      </c>
      <c r="K10" s="3">
        <f>ABS('5. Dept Hiring Decision'!K10 - '5. Dept Hiring Decision'!L10)</f>
        <v>2</v>
      </c>
      <c r="L10" s="6" t="s">
        <v>280</v>
      </c>
      <c r="M10" s="6" t="s">
        <v>362</v>
      </c>
      <c r="N10" s="7"/>
    </row>
    <row r="11" spans="1:16" x14ac:dyDescent="0.3">
      <c r="A11" s="3" t="s">
        <v>78</v>
      </c>
      <c r="B11" s="3">
        <v>552001</v>
      </c>
      <c r="C11" s="3" t="s">
        <v>109</v>
      </c>
      <c r="D11" s="3" t="s">
        <v>73</v>
      </c>
      <c r="E11" s="3" t="s">
        <v>126</v>
      </c>
      <c r="F11" s="6" t="s">
        <v>151</v>
      </c>
      <c r="G11" s="6" t="s">
        <v>151</v>
      </c>
      <c r="H11" s="3">
        <v>8</v>
      </c>
      <c r="I11" s="3">
        <f>ABS('5. Dept Hiring Decision'!H11 - '5. Dept Hiring Decision'!J11)</f>
        <v>4</v>
      </c>
      <c r="J11" s="3">
        <f>ABS('5. Dept Hiring Decision'!J11 - '5. Dept Hiring Decision'!K11)</f>
        <v>3</v>
      </c>
      <c r="K11" s="3">
        <f>ABS('5. Dept Hiring Decision'!K11 - '5. Dept Hiring Decision'!L11)</f>
        <v>3</v>
      </c>
      <c r="L11" s="6" t="s">
        <v>283</v>
      </c>
      <c r="M11" s="6" t="s">
        <v>366</v>
      </c>
      <c r="N11" s="7"/>
    </row>
    <row r="12" spans="1:16" x14ac:dyDescent="0.3">
      <c r="A12" s="3" t="s">
        <v>111</v>
      </c>
      <c r="B12" s="3">
        <v>552501</v>
      </c>
      <c r="C12" s="3" t="s">
        <v>114</v>
      </c>
      <c r="D12" s="3" t="s">
        <v>73</v>
      </c>
      <c r="E12" s="3" t="s">
        <v>126</v>
      </c>
      <c r="F12" s="6" t="s">
        <v>151</v>
      </c>
      <c r="G12" s="6" t="s">
        <v>151</v>
      </c>
      <c r="H12" s="3">
        <v>6</v>
      </c>
      <c r="I12" s="3">
        <f>ABS('5. Dept Hiring Decision'!H12 - '5. Dept Hiring Decision'!J12)</f>
        <v>11</v>
      </c>
      <c r="J12" s="3">
        <f>ABS('5. Dept Hiring Decision'!J12 - '5. Dept Hiring Decision'!K12)</f>
        <v>4</v>
      </c>
      <c r="K12" s="3">
        <f>ABS('5. Dept Hiring Decision'!K12 - '5. Dept Hiring Decision'!L12)</f>
        <v>2</v>
      </c>
      <c r="L12" s="6" t="s">
        <v>284</v>
      </c>
      <c r="M12" s="6" t="s">
        <v>367</v>
      </c>
      <c r="N12" s="7"/>
    </row>
    <row r="13" spans="1:16" x14ac:dyDescent="0.3">
      <c r="A13" s="3" t="s">
        <v>79</v>
      </c>
      <c r="B13" s="3">
        <v>553001</v>
      </c>
      <c r="C13" s="3" t="s">
        <v>114</v>
      </c>
      <c r="D13" s="3" t="s">
        <v>73</v>
      </c>
      <c r="E13" s="3" t="s">
        <v>126</v>
      </c>
      <c r="F13" s="6" t="s">
        <v>151</v>
      </c>
      <c r="G13" s="6" t="s">
        <v>352</v>
      </c>
      <c r="H13" s="3">
        <v>5</v>
      </c>
      <c r="I13" s="3">
        <f>ABS('5. Dept Hiring Decision'!H13 - '5. Dept Hiring Decision'!J13)</f>
        <v>10</v>
      </c>
      <c r="J13" s="3"/>
      <c r="K13" s="3"/>
      <c r="L13" s="3" t="s">
        <v>456</v>
      </c>
      <c r="M13" s="3" t="s">
        <v>456</v>
      </c>
      <c r="N13" s="7"/>
    </row>
    <row r="14" spans="1:16" x14ac:dyDescent="0.3">
      <c r="A14" s="3" t="s">
        <v>80</v>
      </c>
      <c r="B14" s="3">
        <v>553501</v>
      </c>
      <c r="C14" s="3" t="s">
        <v>114</v>
      </c>
      <c r="D14" s="3" t="s">
        <v>73</v>
      </c>
      <c r="E14" s="3" t="s">
        <v>125</v>
      </c>
      <c r="F14" s="6" t="s">
        <v>151</v>
      </c>
      <c r="G14" s="6" t="s">
        <v>432</v>
      </c>
      <c r="H14" s="3">
        <v>12</v>
      </c>
      <c r="I14" s="3">
        <f>ABS('5. Dept Hiring Decision'!H14 - '5. Dept Hiring Decision'!J14)</f>
        <v>5</v>
      </c>
      <c r="J14" s="3">
        <f>ABS('5. Dept Hiring Decision'!J14 - '5. Dept Hiring Decision'!K14)</f>
        <v>5</v>
      </c>
      <c r="K14" s="3">
        <f>ABS('5. Dept Hiring Decision'!K14 - '5. Dept Hiring Decision'!L14)</f>
        <v>3</v>
      </c>
      <c r="L14" s="6" t="s">
        <v>286</v>
      </c>
      <c r="M14" s="6" t="s">
        <v>369</v>
      </c>
      <c r="N14" s="7"/>
    </row>
    <row r="15" spans="1:16" x14ac:dyDescent="0.3">
      <c r="A15" s="3" t="s">
        <v>88</v>
      </c>
      <c r="B15" s="3">
        <v>771502</v>
      </c>
      <c r="C15" s="3" t="s">
        <v>109</v>
      </c>
      <c r="D15" s="3" t="s">
        <v>86</v>
      </c>
      <c r="E15" s="3" t="s">
        <v>130</v>
      </c>
      <c r="F15" s="6" t="s">
        <v>431</v>
      </c>
      <c r="G15" s="6" t="s">
        <v>431</v>
      </c>
      <c r="H15" s="3">
        <v>3</v>
      </c>
      <c r="I15" s="3">
        <f>ABS('5. Dept Hiring Decision'!H15 - '5. Dept Hiring Decision'!J15)</f>
        <v>26</v>
      </c>
      <c r="J15" s="3"/>
      <c r="K15" s="3"/>
      <c r="L15" s="3" t="s">
        <v>456</v>
      </c>
      <c r="M15" s="3" t="s">
        <v>456</v>
      </c>
      <c r="N15" s="7"/>
    </row>
    <row r="16" spans="1:16" x14ac:dyDescent="0.3">
      <c r="A16" s="3" t="s">
        <v>90</v>
      </c>
      <c r="B16" s="3">
        <v>772002</v>
      </c>
      <c r="C16" s="3" t="s">
        <v>115</v>
      </c>
      <c r="D16" s="3" t="s">
        <v>86</v>
      </c>
      <c r="E16" s="3" t="s">
        <v>130</v>
      </c>
      <c r="F16" s="3" t="s">
        <v>431</v>
      </c>
      <c r="G16" s="6" t="s">
        <v>212</v>
      </c>
      <c r="H16" s="3">
        <v>12</v>
      </c>
      <c r="I16" s="3">
        <f>ABS('5. Dept Hiring Decision'!H16 - '5. Dept Hiring Decision'!J16)</f>
        <v>14</v>
      </c>
      <c r="J16" s="3"/>
      <c r="K16" s="3"/>
      <c r="L16" s="3" t="s">
        <v>456</v>
      </c>
      <c r="M16" s="3" t="s">
        <v>456</v>
      </c>
      <c r="N16" s="7"/>
    </row>
    <row r="17" spans="1:14" x14ac:dyDescent="0.3">
      <c r="A17" s="3" t="s">
        <v>90</v>
      </c>
      <c r="B17" s="3">
        <v>772010</v>
      </c>
      <c r="C17" s="3" t="s">
        <v>115</v>
      </c>
      <c r="D17" s="3" t="s">
        <v>86</v>
      </c>
      <c r="E17" s="3" t="s">
        <v>130</v>
      </c>
      <c r="F17" s="3" t="s">
        <v>431</v>
      </c>
      <c r="G17" s="6" t="s">
        <v>212</v>
      </c>
      <c r="H17" s="3">
        <v>12</v>
      </c>
      <c r="I17" s="3">
        <f>ABS('5. Dept Hiring Decision'!H17 - '5. Dept Hiring Decision'!J17)</f>
        <v>14</v>
      </c>
      <c r="J17" s="3">
        <f>ABS('5. Dept Hiring Decision'!J17 - '5. Dept Hiring Decision'!K17)</f>
        <v>18</v>
      </c>
      <c r="K17" s="3">
        <f>ABS('5. Dept Hiring Decision'!K17 - '5. Dept Hiring Decision'!L17)</f>
        <v>3</v>
      </c>
      <c r="L17" s="6" t="s">
        <v>316</v>
      </c>
      <c r="M17" s="6" t="s">
        <v>385</v>
      </c>
      <c r="N17" s="7"/>
    </row>
    <row r="18" spans="1:14" x14ac:dyDescent="0.3">
      <c r="A18" s="3" t="s">
        <v>96</v>
      </c>
      <c r="B18" s="3">
        <v>775001</v>
      </c>
      <c r="C18" s="3" t="s">
        <v>114</v>
      </c>
      <c r="D18" s="3" t="s">
        <v>86</v>
      </c>
      <c r="E18" s="3" t="s">
        <v>131</v>
      </c>
      <c r="F18" s="6" t="s">
        <v>431</v>
      </c>
      <c r="G18" s="3" t="s">
        <v>209</v>
      </c>
      <c r="H18" s="3">
        <v>11</v>
      </c>
      <c r="I18" s="3">
        <f>ABS('5. Dept Hiring Decision'!H18 - '5. Dept Hiring Decision'!J18)</f>
        <v>10</v>
      </c>
      <c r="J18" s="3">
        <f>ABS('5. Dept Hiring Decision'!J18 - '5. Dept Hiring Decision'!K18)</f>
        <v>5</v>
      </c>
      <c r="K18" s="3">
        <f>ABS('5. Dept Hiring Decision'!K18 - '5. Dept Hiring Decision'!L18)</f>
        <v>3</v>
      </c>
      <c r="L18" s="6" t="s">
        <v>322</v>
      </c>
      <c r="M18" s="6" t="s">
        <v>232</v>
      </c>
      <c r="N18" s="7"/>
    </row>
    <row r="19" spans="1:14" x14ac:dyDescent="0.3">
      <c r="A19" s="3" t="s">
        <v>97</v>
      </c>
      <c r="B19" s="3">
        <v>775501</v>
      </c>
      <c r="C19" s="3" t="s">
        <v>109</v>
      </c>
      <c r="D19" s="3" t="s">
        <v>86</v>
      </c>
      <c r="E19" s="3" t="s">
        <v>130</v>
      </c>
      <c r="F19" s="3" t="s">
        <v>431</v>
      </c>
      <c r="G19" s="6" t="s">
        <v>192</v>
      </c>
      <c r="H19" s="3">
        <v>7</v>
      </c>
      <c r="I19" s="3">
        <f>ABS('5. Dept Hiring Decision'!H19 - '5. Dept Hiring Decision'!J19)</f>
        <v>8</v>
      </c>
      <c r="J19" s="3">
        <f>ABS('5. Dept Hiring Decision'!J19 - '5. Dept Hiring Decision'!K19)</f>
        <v>5</v>
      </c>
      <c r="K19" s="3">
        <f>ABS('5. Dept Hiring Decision'!K19 - '5. Dept Hiring Decision'!L19)</f>
        <v>4</v>
      </c>
      <c r="L19" s="6" t="s">
        <v>323</v>
      </c>
      <c r="M19" s="6" t="s">
        <v>393</v>
      </c>
      <c r="N19" s="7"/>
    </row>
    <row r="20" spans="1:14" x14ac:dyDescent="0.3">
      <c r="A20" s="3" t="s">
        <v>98</v>
      </c>
      <c r="B20" s="3">
        <v>880506</v>
      </c>
      <c r="C20" s="3" t="s">
        <v>115</v>
      </c>
      <c r="D20" s="3" t="s">
        <v>86</v>
      </c>
      <c r="E20" s="3" t="s">
        <v>132</v>
      </c>
      <c r="F20" s="6" t="s">
        <v>431</v>
      </c>
      <c r="G20" s="3" t="s">
        <v>230</v>
      </c>
      <c r="H20" s="3">
        <v>12</v>
      </c>
      <c r="I20" s="3">
        <f>ABS('5. Dept Hiring Decision'!H20 - '5. Dept Hiring Decision'!J20)</f>
        <v>10</v>
      </c>
      <c r="J20" s="3">
        <f>ABS('5. Dept Hiring Decision'!J20 - '5. Dept Hiring Decision'!K20)</f>
        <v>5</v>
      </c>
      <c r="K20" s="3">
        <f>ABS('5. Dept Hiring Decision'!K20 - '5. Dept Hiring Decision'!L20)</f>
        <v>3</v>
      </c>
      <c r="L20" s="6" t="s">
        <v>329</v>
      </c>
      <c r="M20" s="6" t="s">
        <v>399</v>
      </c>
      <c r="N20" s="7"/>
    </row>
    <row r="21" spans="1:14" x14ac:dyDescent="0.3">
      <c r="A21" s="3" t="s">
        <v>99</v>
      </c>
      <c r="B21" s="3">
        <v>881001</v>
      </c>
      <c r="C21" s="3" t="s">
        <v>109</v>
      </c>
      <c r="D21" s="3" t="s">
        <v>86</v>
      </c>
      <c r="E21" s="3" t="s">
        <v>132</v>
      </c>
      <c r="F21" s="6" t="s">
        <v>431</v>
      </c>
      <c r="G21" s="6" t="s">
        <v>431</v>
      </c>
      <c r="H21" s="3">
        <v>4</v>
      </c>
      <c r="I21" s="3">
        <f>ABS('5. Dept Hiring Decision'!H21 - '5. Dept Hiring Decision'!J21)</f>
        <v>16</v>
      </c>
      <c r="J21" s="3">
        <f>ABS('5. Dept Hiring Decision'!J21 - '5. Dept Hiring Decision'!K21)</f>
        <v>11</v>
      </c>
      <c r="K21" s="3">
        <f>ABS('5. Dept Hiring Decision'!K21 - '5. Dept Hiring Decision'!L21)</f>
        <v>4</v>
      </c>
      <c r="L21" s="6" t="s">
        <v>330</v>
      </c>
      <c r="M21" s="6" t="s">
        <v>400</v>
      </c>
      <c r="N21" s="7"/>
    </row>
    <row r="22" spans="1:14" ht="43.2" x14ac:dyDescent="0.3">
      <c r="H22" s="10" t="s">
        <v>38</v>
      </c>
      <c r="I22" s="10" t="s">
        <v>494</v>
      </c>
      <c r="J22" s="10" t="s">
        <v>495</v>
      </c>
      <c r="K22" s="10" t="s">
        <v>496</v>
      </c>
    </row>
    <row r="23" spans="1:14" x14ac:dyDescent="0.3">
      <c r="H23" s="25">
        <f>AVERAGE(H2:H21)</f>
        <v>11.3</v>
      </c>
      <c r="I23" s="25">
        <f t="shared" ref="I23:K23" si="0">AVERAGE(I2:I21)</f>
        <v>10.199999999999999</v>
      </c>
      <c r="J23" s="25">
        <f t="shared" si="0"/>
        <v>20.571428571428573</v>
      </c>
      <c r="K23" s="25">
        <f t="shared" si="0"/>
        <v>2.8571428571428572</v>
      </c>
      <c r="N23" s="3" t="s">
        <v>507</v>
      </c>
    </row>
    <row r="24" spans="1:14" x14ac:dyDescent="0.3">
      <c r="H24" s="3">
        <f>MAX(H2:H21)</f>
        <v>29</v>
      </c>
      <c r="I24" s="3">
        <f t="shared" ref="I24:K24" si="1">MAX(I2:I21)</f>
        <v>26</v>
      </c>
      <c r="J24" s="3">
        <f t="shared" si="1"/>
        <v>194</v>
      </c>
      <c r="K24" s="3">
        <f t="shared" si="1"/>
        <v>4</v>
      </c>
      <c r="N24" s="3" t="s">
        <v>508</v>
      </c>
    </row>
    <row r="25" spans="1:14" x14ac:dyDescent="0.3">
      <c r="H25" s="3">
        <f>MIN(H2:H21)</f>
        <v>3</v>
      </c>
      <c r="I25" s="3">
        <f t="shared" ref="I25:K25" si="2">MIN(I2:I21)</f>
        <v>4</v>
      </c>
      <c r="J25" s="3">
        <f t="shared" si="2"/>
        <v>3</v>
      </c>
      <c r="K25" s="3">
        <f t="shared" si="2"/>
        <v>1</v>
      </c>
      <c r="N25" s="3" t="s">
        <v>509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E11DF-E990-4729-A15B-B893681A6EE6}">
  <dimension ref="A1:P59"/>
  <sheetViews>
    <sheetView topLeftCell="B1" workbookViewId="0">
      <selection activeCell="F24" sqref="A21:F24"/>
    </sheetView>
  </sheetViews>
  <sheetFormatPr defaultColWidth="10.77734375" defaultRowHeight="14.4" x14ac:dyDescent="0.3"/>
  <cols>
    <col min="1" max="1" width="13" customWidth="1"/>
    <col min="2" max="6" width="10.77734375" customWidth="1"/>
    <col min="7" max="7" width="11.44140625" customWidth="1"/>
    <col min="8" max="8" width="10.77734375" customWidth="1"/>
    <col min="9" max="9" width="11.88671875" customWidth="1"/>
    <col min="10" max="10" width="11.5546875" customWidth="1"/>
    <col min="11" max="11" width="10.77734375" customWidth="1"/>
    <col min="12" max="12" width="6.88671875" customWidth="1"/>
    <col min="14" max="14" width="9.21875" bestFit="1" customWidth="1"/>
    <col min="15" max="15" width="9.88671875" bestFit="1" customWidth="1"/>
  </cols>
  <sheetData>
    <row r="1" spans="1:16" s="1" customFormat="1" ht="43.2" x14ac:dyDescent="0.3">
      <c r="A1" s="10" t="s">
        <v>2</v>
      </c>
      <c r="B1" s="10" t="s">
        <v>43</v>
      </c>
      <c r="C1" s="10" t="s">
        <v>3</v>
      </c>
      <c r="D1" s="10" t="s">
        <v>7</v>
      </c>
      <c r="E1" s="10" t="s">
        <v>5</v>
      </c>
      <c r="F1" s="10" t="s">
        <v>6</v>
      </c>
      <c r="G1" s="10" t="s">
        <v>34</v>
      </c>
      <c r="H1" s="10" t="s">
        <v>465</v>
      </c>
      <c r="I1" s="10" t="s">
        <v>489</v>
      </c>
      <c r="J1" s="10" t="s">
        <v>490</v>
      </c>
      <c r="K1" s="10" t="s">
        <v>491</v>
      </c>
      <c r="L1" s="10" t="s">
        <v>492</v>
      </c>
      <c r="M1" s="10" t="s">
        <v>493</v>
      </c>
      <c r="N1" s="10" t="s">
        <v>13</v>
      </c>
      <c r="O1" s="10" t="s">
        <v>14</v>
      </c>
      <c r="P1" s="10" t="s">
        <v>15</v>
      </c>
    </row>
    <row r="2" spans="1:16" s="1" customFormat="1" x14ac:dyDescent="0.3">
      <c r="A2" s="3" t="s">
        <v>59</v>
      </c>
      <c r="B2" s="3">
        <v>220101</v>
      </c>
      <c r="C2" s="3" t="s">
        <v>58</v>
      </c>
      <c r="D2" s="3" t="s">
        <v>120</v>
      </c>
      <c r="E2" s="6" t="s">
        <v>148</v>
      </c>
      <c r="F2" s="6" t="s">
        <v>148</v>
      </c>
      <c r="G2" s="3" t="s">
        <v>107</v>
      </c>
      <c r="H2" s="22" t="s">
        <v>466</v>
      </c>
      <c r="I2" s="24">
        <f>ABS('4. Recruitment'!I2 - '4. Recruitment'!J2)</f>
        <v>3</v>
      </c>
      <c r="J2" s="24">
        <f>ABS('4. Recruitment'!J2 - '4. Recruitment'!K2)</f>
        <v>9</v>
      </c>
      <c r="K2" s="24">
        <f>ABS('4. Recruitment'!K2 - '4. Recruitment'!L2)</f>
        <v>30</v>
      </c>
      <c r="L2" s="24">
        <f>ABS('4. Recruitment'!L2 - '4. Recruitment'!M2)</f>
        <v>32</v>
      </c>
      <c r="M2" s="24">
        <f>ABS('4. Recruitment'!M2 - '4. Recruitment'!R2)</f>
        <v>29</v>
      </c>
      <c r="N2" s="2">
        <v>75</v>
      </c>
      <c r="O2" s="2">
        <v>67</v>
      </c>
      <c r="P2" s="2">
        <v>5</v>
      </c>
    </row>
    <row r="3" spans="1:16" s="1" customFormat="1" x14ac:dyDescent="0.3">
      <c r="A3" s="3" t="s">
        <v>66</v>
      </c>
      <c r="B3" s="3">
        <v>221101</v>
      </c>
      <c r="C3" s="3" t="s">
        <v>67</v>
      </c>
      <c r="D3" s="3" t="s">
        <v>122</v>
      </c>
      <c r="E3" s="6" t="s">
        <v>148</v>
      </c>
      <c r="F3" s="6" t="s">
        <v>148</v>
      </c>
      <c r="G3" s="3" t="s">
        <v>107</v>
      </c>
      <c r="H3" s="22" t="s">
        <v>466</v>
      </c>
      <c r="I3" s="24">
        <f>ABS('4. Recruitment'!I3 - '4. Recruitment'!J3)</f>
        <v>2</v>
      </c>
      <c r="J3" s="24">
        <f>ABS('4. Recruitment'!J3 - '4. Recruitment'!K3)</f>
        <v>56</v>
      </c>
      <c r="K3" s="24">
        <f>ABS('4. Recruitment'!K3 - '4. Recruitment'!L3)</f>
        <v>13</v>
      </c>
      <c r="L3" s="24">
        <f>ABS('4. Recruitment'!L3 - '4. Recruitment'!M3)</f>
        <v>32</v>
      </c>
      <c r="M3" s="24">
        <f>ABS('4. Recruitment'!M3 - '4. Recruitment'!R3)</f>
        <v>15</v>
      </c>
      <c r="N3" s="2">
        <v>74</v>
      </c>
      <c r="O3" s="2">
        <v>68</v>
      </c>
      <c r="P3" s="2">
        <v>4</v>
      </c>
    </row>
    <row r="4" spans="1:16" s="1" customFormat="1" x14ac:dyDescent="0.3">
      <c r="A4" s="3" t="s">
        <v>64</v>
      </c>
      <c r="B4" s="3">
        <v>223001</v>
      </c>
      <c r="C4" s="3" t="s">
        <v>58</v>
      </c>
      <c r="D4" s="3" t="s">
        <v>117</v>
      </c>
      <c r="E4" s="6" t="s">
        <v>136</v>
      </c>
      <c r="F4" s="6" t="s">
        <v>136</v>
      </c>
      <c r="G4" s="3" t="s">
        <v>114</v>
      </c>
      <c r="H4" s="22" t="s">
        <v>466</v>
      </c>
      <c r="I4" s="24">
        <f>ABS('4. Recruitment'!I4 - '4. Recruitment'!J4)</f>
        <v>3</v>
      </c>
      <c r="J4" s="24">
        <f>ABS('4. Recruitment'!J4 - '4. Recruitment'!K4)</f>
        <v>9</v>
      </c>
      <c r="K4" s="24">
        <f>ABS('4. Recruitment'!K4 - '4. Recruitment'!L4)</f>
        <v>12</v>
      </c>
      <c r="L4" s="24">
        <f>ABS('4. Recruitment'!L4 - '4. Recruitment'!M4)</f>
        <v>24</v>
      </c>
      <c r="M4" s="24">
        <f>ABS('4. Recruitment'!M4 - '4. Recruitment'!R4)</f>
        <v>19</v>
      </c>
      <c r="N4" s="2">
        <v>86</v>
      </c>
      <c r="O4" s="2">
        <v>71</v>
      </c>
      <c r="P4" s="2">
        <v>23</v>
      </c>
    </row>
    <row r="5" spans="1:16" s="1" customFormat="1" x14ac:dyDescent="0.3">
      <c r="A5" s="3" t="s">
        <v>72</v>
      </c>
      <c r="B5" s="3">
        <v>440501</v>
      </c>
      <c r="C5" s="3" t="s">
        <v>71</v>
      </c>
      <c r="D5" s="3" t="s">
        <v>121</v>
      </c>
      <c r="E5" s="6" t="s">
        <v>146</v>
      </c>
      <c r="F5" s="6" t="s">
        <v>146</v>
      </c>
      <c r="G5" s="3" t="s">
        <v>114</v>
      </c>
      <c r="H5" s="22" t="s">
        <v>466</v>
      </c>
      <c r="I5" s="24">
        <f>ABS('4. Recruitment'!I5 - '4. Recruitment'!J5)</f>
        <v>70</v>
      </c>
      <c r="J5" s="24">
        <f>ABS('4. Recruitment'!J5 - '4. Recruitment'!K5)</f>
        <v>3</v>
      </c>
      <c r="K5" s="24">
        <f>ABS('4. Recruitment'!K5 - '4. Recruitment'!L5)</f>
        <v>5</v>
      </c>
      <c r="L5" s="24">
        <f>ABS('4. Recruitment'!L5 - '4. Recruitment'!M5)</f>
        <v>27</v>
      </c>
      <c r="M5" s="24">
        <f>ABS('4. Recruitment'!M5 - '4. Recruitment'!R5)</f>
        <v>21</v>
      </c>
      <c r="N5" s="2">
        <v>73</v>
      </c>
      <c r="O5" s="2">
        <v>65</v>
      </c>
      <c r="P5" s="2">
        <v>7</v>
      </c>
    </row>
    <row r="6" spans="1:16" s="1" customFormat="1" x14ac:dyDescent="0.3">
      <c r="A6" s="3" t="s">
        <v>76</v>
      </c>
      <c r="B6" s="3">
        <v>551005</v>
      </c>
      <c r="C6" s="3" t="s">
        <v>73</v>
      </c>
      <c r="D6" s="3" t="s">
        <v>125</v>
      </c>
      <c r="E6" s="6" t="s">
        <v>151</v>
      </c>
      <c r="F6" s="6" t="s">
        <v>352</v>
      </c>
      <c r="G6" s="3" t="s">
        <v>113</v>
      </c>
      <c r="H6" s="22" t="s">
        <v>467</v>
      </c>
      <c r="I6" s="24">
        <f>ABS('4. Recruitment'!I6 - '4. Recruitment'!J6)</f>
        <v>3</v>
      </c>
      <c r="J6" s="24">
        <f>ABS('4. Recruitment'!J6 - '4. Recruitment'!K6)</f>
        <v>7</v>
      </c>
      <c r="K6" s="24">
        <f>ABS('4. Recruitment'!K6 - '4. Recruitment'!L6)</f>
        <v>15</v>
      </c>
      <c r="L6" s="24">
        <f>ABS('4. Recruitment'!L6 - '4. Recruitment'!M6)</f>
        <v>21</v>
      </c>
      <c r="M6" s="24">
        <f>ABS('4. Recruitment'!M6 - '4. Recruitment'!R6)</f>
        <v>15</v>
      </c>
      <c r="N6" s="2">
        <v>31</v>
      </c>
      <c r="O6" s="2">
        <v>15</v>
      </c>
      <c r="P6" s="2">
        <v>8</v>
      </c>
    </row>
    <row r="7" spans="1:16" s="1" customFormat="1" x14ac:dyDescent="0.3">
      <c r="A7" s="3" t="s">
        <v>77</v>
      </c>
      <c r="B7" s="3">
        <v>551502</v>
      </c>
      <c r="C7" s="3" t="s">
        <v>73</v>
      </c>
      <c r="D7" s="3" t="s">
        <v>125</v>
      </c>
      <c r="E7" s="6" t="s">
        <v>151</v>
      </c>
      <c r="F7" s="6" t="s">
        <v>161</v>
      </c>
      <c r="G7" s="3" t="s">
        <v>113</v>
      </c>
      <c r="H7" s="22" t="s">
        <v>466</v>
      </c>
      <c r="I7" s="24">
        <f>ABS('4. Recruitment'!I7 - '4. Recruitment'!J7)</f>
        <v>6</v>
      </c>
      <c r="J7" s="24">
        <f>ABS('4. Recruitment'!J7 - '4. Recruitment'!K7)</f>
        <v>9</v>
      </c>
      <c r="K7" s="24">
        <f>ABS('4. Recruitment'!K7 - '4. Recruitment'!L7)</f>
        <v>10</v>
      </c>
      <c r="L7" s="24">
        <f>ABS('4. Recruitment'!L7 - '4. Recruitment'!M7)</f>
        <v>27</v>
      </c>
      <c r="M7" s="24">
        <f>ABS('4. Recruitment'!M7 - '4. Recruitment'!R7)</f>
        <v>21</v>
      </c>
      <c r="N7" s="2">
        <v>67</v>
      </c>
      <c r="O7" s="2">
        <v>58</v>
      </c>
      <c r="P7" s="2">
        <v>29</v>
      </c>
    </row>
    <row r="8" spans="1:16" s="1" customFormat="1" x14ac:dyDescent="0.3">
      <c r="A8" s="3" t="s">
        <v>77</v>
      </c>
      <c r="B8" s="3">
        <v>551514</v>
      </c>
      <c r="C8" s="3" t="s">
        <v>73</v>
      </c>
      <c r="D8" s="3" t="s">
        <v>125</v>
      </c>
      <c r="E8" s="6" t="s">
        <v>151</v>
      </c>
      <c r="F8" s="6" t="s">
        <v>432</v>
      </c>
      <c r="G8" s="3" t="s">
        <v>113</v>
      </c>
      <c r="H8" s="22" t="s">
        <v>466</v>
      </c>
      <c r="I8" s="24">
        <f>ABS('4. Recruitment'!I8 - '4. Recruitment'!J8)</f>
        <v>3</v>
      </c>
      <c r="J8" s="24">
        <f>ABS('4. Recruitment'!J8 - '4. Recruitment'!K8)</f>
        <v>7</v>
      </c>
      <c r="K8" s="24">
        <f>ABS('4. Recruitment'!K8 - '4. Recruitment'!L8)</f>
        <v>6</v>
      </c>
      <c r="L8" s="24">
        <f>ABS('4. Recruitment'!L8 - '4. Recruitment'!M8)</f>
        <v>25</v>
      </c>
      <c r="M8" s="24">
        <f>ABS('4. Recruitment'!M8 - '4. Recruitment'!R8)</f>
        <v>24</v>
      </c>
      <c r="N8" s="2">
        <v>68</v>
      </c>
      <c r="O8" s="2">
        <v>52</v>
      </c>
      <c r="P8" s="2">
        <v>24</v>
      </c>
    </row>
    <row r="9" spans="1:16" s="1" customFormat="1" x14ac:dyDescent="0.3">
      <c r="A9" s="3" t="s">
        <v>78</v>
      </c>
      <c r="B9" s="3">
        <v>552001</v>
      </c>
      <c r="C9" s="3" t="s">
        <v>73</v>
      </c>
      <c r="D9" s="3" t="s">
        <v>126</v>
      </c>
      <c r="E9" s="6" t="s">
        <v>151</v>
      </c>
      <c r="F9" s="6" t="s">
        <v>151</v>
      </c>
      <c r="G9" s="3" t="s">
        <v>109</v>
      </c>
      <c r="H9" s="22" t="s">
        <v>466</v>
      </c>
      <c r="I9" s="24">
        <f>ABS('4. Recruitment'!I9 - '4. Recruitment'!J9)</f>
        <v>6</v>
      </c>
      <c r="J9" s="24">
        <f>ABS('4. Recruitment'!J9 - '4. Recruitment'!K9)</f>
        <v>6</v>
      </c>
      <c r="K9" s="24">
        <f>ABS('4. Recruitment'!K9 - '4. Recruitment'!L9)</f>
        <v>6</v>
      </c>
      <c r="L9" s="24">
        <f>ABS('4. Recruitment'!L9 - '4. Recruitment'!M9)</f>
        <v>16</v>
      </c>
      <c r="M9" s="24">
        <f>ABS('4. Recruitment'!M9 - '4. Recruitment'!R9)</f>
        <v>23</v>
      </c>
      <c r="N9" s="2">
        <v>49</v>
      </c>
      <c r="O9" s="2">
        <v>25</v>
      </c>
      <c r="P9" s="2">
        <v>9</v>
      </c>
    </row>
    <row r="10" spans="1:16" s="1" customFormat="1" x14ac:dyDescent="0.3">
      <c r="A10" s="3" t="s">
        <v>111</v>
      </c>
      <c r="B10" s="3">
        <v>552501</v>
      </c>
      <c r="C10" s="3" t="s">
        <v>73</v>
      </c>
      <c r="D10" s="3" t="s">
        <v>114</v>
      </c>
      <c r="E10" s="3" t="s">
        <v>126</v>
      </c>
      <c r="F10" s="6" t="s">
        <v>151</v>
      </c>
      <c r="G10" s="6" t="s">
        <v>151</v>
      </c>
      <c r="H10" s="22" t="s">
        <v>467</v>
      </c>
      <c r="I10" s="24">
        <f>ABS('4. Recruitment'!I10 - '4. Recruitment'!J10)</f>
        <v>2</v>
      </c>
      <c r="J10" s="24">
        <f>ABS('4. Recruitment'!J10 - '4. Recruitment'!K10)</f>
        <v>4</v>
      </c>
      <c r="K10" s="24">
        <f>ABS('4. Recruitment'!K10 - '4. Recruitment'!L10)</f>
        <v>7</v>
      </c>
      <c r="L10" s="24">
        <f>ABS('4. Recruitment'!L10 - '4. Recruitment'!M10)</f>
        <v>16</v>
      </c>
      <c r="M10" s="24">
        <f>ABS('4. Recruitment'!M10 - '4. Recruitment'!R10)</f>
        <v>18</v>
      </c>
      <c r="N10" s="2">
        <v>12</v>
      </c>
      <c r="O10" s="2">
        <v>8</v>
      </c>
      <c r="P10" s="2">
        <v>6</v>
      </c>
    </row>
    <row r="11" spans="1:16" s="1" customFormat="1" x14ac:dyDescent="0.3">
      <c r="A11" s="3" t="s">
        <v>79</v>
      </c>
      <c r="B11" s="3">
        <v>553001</v>
      </c>
      <c r="C11" s="3" t="s">
        <v>73</v>
      </c>
      <c r="D11" s="3" t="s">
        <v>126</v>
      </c>
      <c r="E11" s="6" t="s">
        <v>151</v>
      </c>
      <c r="F11" s="6" t="s">
        <v>352</v>
      </c>
      <c r="G11" s="3" t="s">
        <v>114</v>
      </c>
      <c r="H11" s="22" t="s">
        <v>466</v>
      </c>
      <c r="I11" s="24">
        <f>ABS('4. Recruitment'!I11 - '4. Recruitment'!J11)</f>
        <v>5</v>
      </c>
      <c r="J11" s="24">
        <f>ABS('4. Recruitment'!J11 - '4. Recruitment'!K11)</f>
        <v>7</v>
      </c>
      <c r="K11" s="24">
        <f>ABS('4. Recruitment'!K11 - '4. Recruitment'!L11)</f>
        <v>9</v>
      </c>
      <c r="L11" s="24">
        <f>ABS('4. Recruitment'!L11 - '4. Recruitment'!M11)</f>
        <v>21</v>
      </c>
      <c r="M11" s="24">
        <f>ABS('4. Recruitment'!M11 - '4. Recruitment'!R11)</f>
        <v>9</v>
      </c>
      <c r="N11" s="3">
        <v>79</v>
      </c>
      <c r="O11" s="3">
        <v>26</v>
      </c>
      <c r="P11" s="3">
        <v>5</v>
      </c>
    </row>
    <row r="12" spans="1:16" s="1" customFormat="1" x14ac:dyDescent="0.3">
      <c r="A12" s="3" t="s">
        <v>80</v>
      </c>
      <c r="B12" s="3">
        <v>553501</v>
      </c>
      <c r="C12" s="3" t="s">
        <v>73</v>
      </c>
      <c r="D12" s="3" t="s">
        <v>125</v>
      </c>
      <c r="E12" s="6" t="s">
        <v>151</v>
      </c>
      <c r="F12" s="6" t="s">
        <v>432</v>
      </c>
      <c r="G12" s="3" t="s">
        <v>114</v>
      </c>
      <c r="H12" s="22" t="s">
        <v>466</v>
      </c>
      <c r="I12" s="24">
        <f>ABS('4. Recruitment'!I12 - '4. Recruitment'!J12)</f>
        <v>4</v>
      </c>
      <c r="J12" s="24">
        <f>ABS('4. Recruitment'!J12 - '4. Recruitment'!K12)</f>
        <v>11</v>
      </c>
      <c r="K12" s="24">
        <f>ABS('4. Recruitment'!K12 - '4. Recruitment'!L12)</f>
        <v>6</v>
      </c>
      <c r="L12" s="24">
        <f>ABS('4. Recruitment'!L12 - '4. Recruitment'!M12)</f>
        <v>23</v>
      </c>
      <c r="M12" s="24">
        <f>ABS('4. Recruitment'!M12 - '4. Recruitment'!R12)</f>
        <v>21</v>
      </c>
      <c r="N12" s="2">
        <v>84</v>
      </c>
      <c r="O12" s="2">
        <v>67</v>
      </c>
      <c r="P12" s="2">
        <v>28</v>
      </c>
    </row>
    <row r="13" spans="1:16" s="1" customFormat="1" x14ac:dyDescent="0.3">
      <c r="A13" s="3" t="s">
        <v>88</v>
      </c>
      <c r="B13" s="3">
        <v>771502</v>
      </c>
      <c r="C13" s="3" t="s">
        <v>86</v>
      </c>
      <c r="D13" s="3" t="s">
        <v>130</v>
      </c>
      <c r="E13" s="6" t="s">
        <v>431</v>
      </c>
      <c r="F13" s="6" t="s">
        <v>431</v>
      </c>
      <c r="G13" s="3" t="s">
        <v>109</v>
      </c>
      <c r="H13" s="22" t="s">
        <v>466</v>
      </c>
      <c r="I13" s="24">
        <f>ABS('4. Recruitment'!I13 - '4. Recruitment'!J13)</f>
        <v>4</v>
      </c>
      <c r="J13" s="24">
        <f>ABS('4. Recruitment'!J13 - '4. Recruitment'!K13)</f>
        <v>8</v>
      </c>
      <c r="K13" s="24">
        <f>ABS('4. Recruitment'!K13 - '4. Recruitment'!L13)</f>
        <v>8</v>
      </c>
      <c r="L13" s="24">
        <f>ABS('4. Recruitment'!L13 - '4. Recruitment'!M13)</f>
        <v>29</v>
      </c>
      <c r="M13" s="24">
        <f>ABS('4. Recruitment'!M13 - '4. Recruitment'!R13)</f>
        <v>27</v>
      </c>
      <c r="N13" s="2">
        <v>94</v>
      </c>
      <c r="O13" s="2">
        <v>34</v>
      </c>
      <c r="P13" s="2">
        <v>3</v>
      </c>
    </row>
    <row r="14" spans="1:16" x14ac:dyDescent="0.3">
      <c r="A14" s="3" t="s">
        <v>90</v>
      </c>
      <c r="B14" s="3">
        <v>772002</v>
      </c>
      <c r="C14" s="3" t="s">
        <v>86</v>
      </c>
      <c r="D14" s="3" t="s">
        <v>130</v>
      </c>
      <c r="E14" s="3" t="s">
        <v>431</v>
      </c>
      <c r="F14" s="6" t="s">
        <v>212</v>
      </c>
      <c r="G14" s="3" t="s">
        <v>115</v>
      </c>
      <c r="H14" s="22" t="s">
        <v>466</v>
      </c>
      <c r="I14" s="24">
        <f>ABS('4. Recruitment'!I14 - '4. Recruitment'!J14)</f>
        <v>4</v>
      </c>
      <c r="J14" s="24">
        <f>ABS('4. Recruitment'!J14 - '4. Recruitment'!K14)</f>
        <v>9</v>
      </c>
      <c r="K14" s="24">
        <f>ABS('4. Recruitment'!K14 - '4. Recruitment'!L14)</f>
        <v>13</v>
      </c>
      <c r="L14" s="24">
        <f>ABS('4. Recruitment'!L14 - '4. Recruitment'!M14)</f>
        <v>30</v>
      </c>
      <c r="M14" s="24">
        <f>ABS('4. Recruitment'!M14 - '4. Recruitment'!R14)</f>
        <v>36</v>
      </c>
      <c r="N14" s="2">
        <v>183</v>
      </c>
      <c r="O14" s="2">
        <v>176</v>
      </c>
      <c r="P14" s="2">
        <v>35</v>
      </c>
    </row>
    <row r="15" spans="1:16" x14ac:dyDescent="0.3">
      <c r="A15" s="3" t="s">
        <v>96</v>
      </c>
      <c r="B15" s="3">
        <v>775001</v>
      </c>
      <c r="C15" s="3" t="s">
        <v>86</v>
      </c>
      <c r="D15" s="3" t="s">
        <v>131</v>
      </c>
      <c r="E15" s="6" t="s">
        <v>431</v>
      </c>
      <c r="F15" s="3" t="s">
        <v>209</v>
      </c>
      <c r="G15" s="3" t="s">
        <v>114</v>
      </c>
      <c r="H15" s="22" t="s">
        <v>466</v>
      </c>
      <c r="I15" s="24">
        <f>ABS('4. Recruitment'!I15 - '4. Recruitment'!J15)</f>
        <v>3</v>
      </c>
      <c r="J15" s="24">
        <f>ABS('4. Recruitment'!J15 - '4. Recruitment'!K15)</f>
        <v>3</v>
      </c>
      <c r="K15" s="24">
        <f>ABS('4. Recruitment'!K15 - '4. Recruitment'!L15)</f>
        <v>10</v>
      </c>
      <c r="L15" s="24">
        <f>ABS('4. Recruitment'!L15 - '4. Recruitment'!M15)</f>
        <v>22</v>
      </c>
      <c r="M15" s="24">
        <f>ABS('4. Recruitment'!M15 - '4. Recruitment'!R15)</f>
        <v>28</v>
      </c>
      <c r="N15" s="2">
        <v>47</v>
      </c>
      <c r="O15" s="2">
        <v>39</v>
      </c>
      <c r="P15" s="2">
        <v>11</v>
      </c>
    </row>
    <row r="16" spans="1:16" s="1" customFormat="1" x14ac:dyDescent="0.3">
      <c r="A16" s="3" t="s">
        <v>97</v>
      </c>
      <c r="B16" s="3">
        <v>775501</v>
      </c>
      <c r="C16" s="3" t="s">
        <v>86</v>
      </c>
      <c r="D16" s="3" t="s">
        <v>130</v>
      </c>
      <c r="E16" s="3" t="s">
        <v>431</v>
      </c>
      <c r="F16" s="6" t="s">
        <v>192</v>
      </c>
      <c r="G16" s="3" t="s">
        <v>109</v>
      </c>
      <c r="H16" s="22" t="s">
        <v>466</v>
      </c>
      <c r="I16" s="24">
        <f>ABS('4. Recruitment'!I16 - '4. Recruitment'!J16)</f>
        <v>5</v>
      </c>
      <c r="J16" s="24">
        <f>ABS('4. Recruitment'!J16 - '4. Recruitment'!K16)</f>
        <v>6</v>
      </c>
      <c r="K16" s="24">
        <f>ABS('4. Recruitment'!K16 - '4. Recruitment'!L16)</f>
        <v>15</v>
      </c>
      <c r="L16" s="24">
        <f>ABS('4. Recruitment'!L16 - '4. Recruitment'!M16)</f>
        <v>33</v>
      </c>
      <c r="M16" s="24">
        <f>ABS('4. Recruitment'!M16 - '4. Recruitment'!R16)</f>
        <v>28</v>
      </c>
      <c r="N16" s="2">
        <v>39</v>
      </c>
      <c r="O16" s="2">
        <v>26</v>
      </c>
      <c r="P16" s="2">
        <v>7</v>
      </c>
    </row>
    <row r="17" spans="1:16" x14ac:dyDescent="0.3">
      <c r="A17" s="3" t="s">
        <v>98</v>
      </c>
      <c r="B17" s="3">
        <v>880506</v>
      </c>
      <c r="C17" s="3" t="s">
        <v>86</v>
      </c>
      <c r="D17" s="3" t="s">
        <v>115</v>
      </c>
      <c r="E17" s="3" t="s">
        <v>132</v>
      </c>
      <c r="F17" s="6" t="s">
        <v>431</v>
      </c>
      <c r="G17" s="3" t="s">
        <v>230</v>
      </c>
      <c r="H17" s="22" t="s">
        <v>466</v>
      </c>
      <c r="I17" s="24">
        <f>ABS('4. Recruitment'!I17 - '4. Recruitment'!J17)</f>
        <v>3</v>
      </c>
      <c r="J17" s="24">
        <f>ABS('4. Recruitment'!J17 - '4. Recruitment'!K17)</f>
        <v>11</v>
      </c>
      <c r="K17" s="24">
        <f>ABS('4. Recruitment'!K17 - '4. Recruitment'!L17)</f>
        <v>5</v>
      </c>
      <c r="L17" s="24">
        <f>ABS('4. Recruitment'!L17 - '4. Recruitment'!M17)</f>
        <v>21</v>
      </c>
      <c r="M17" s="24">
        <f>ABS('4. Recruitment'!M17 - '4. Recruitment'!R17)</f>
        <v>20</v>
      </c>
      <c r="N17" s="2">
        <v>52</v>
      </c>
      <c r="O17" s="2">
        <v>42</v>
      </c>
      <c r="P17" s="2">
        <v>12</v>
      </c>
    </row>
    <row r="18" spans="1:16" x14ac:dyDescent="0.3">
      <c r="A18" s="3" t="s">
        <v>99</v>
      </c>
      <c r="B18" s="3">
        <v>881001</v>
      </c>
      <c r="C18" s="3" t="s">
        <v>86</v>
      </c>
      <c r="D18" s="3" t="s">
        <v>132</v>
      </c>
      <c r="E18" s="6" t="s">
        <v>431</v>
      </c>
      <c r="F18" s="6" t="s">
        <v>431</v>
      </c>
      <c r="G18" s="3" t="s">
        <v>109</v>
      </c>
      <c r="H18" s="22" t="s">
        <v>466</v>
      </c>
      <c r="I18" s="24">
        <f>ABS('4. Recruitment'!I18 - '4. Recruitment'!J18)</f>
        <v>3</v>
      </c>
      <c r="J18" s="24">
        <f>ABS('4. Recruitment'!J18 - '4. Recruitment'!K18)</f>
        <v>2</v>
      </c>
      <c r="K18" s="24">
        <f>ABS('4. Recruitment'!K18 - '4. Recruitment'!L18)</f>
        <v>16</v>
      </c>
      <c r="L18" s="24">
        <f>ABS('4. Recruitment'!L18 - '4. Recruitment'!M18)</f>
        <v>17</v>
      </c>
      <c r="M18" s="24">
        <f>ABS('4. Recruitment'!M18 - '4. Recruitment'!R18)</f>
        <v>37</v>
      </c>
      <c r="N18" s="2">
        <v>23</v>
      </c>
      <c r="O18" s="2">
        <v>16</v>
      </c>
      <c r="P18" s="2">
        <v>4</v>
      </c>
    </row>
    <row r="19" spans="1:16" x14ac:dyDescent="0.3">
      <c r="A19" t="s">
        <v>435</v>
      </c>
      <c r="H19" s="1"/>
      <c r="N19" s="1"/>
      <c r="O19" s="1"/>
      <c r="P19" s="1"/>
    </row>
    <row r="20" spans="1:16" x14ac:dyDescent="0.3">
      <c r="H20" s="1"/>
      <c r="N20" s="27"/>
      <c r="O20" s="27"/>
    </row>
    <row r="21" spans="1:16" ht="43.2" x14ac:dyDescent="0.3">
      <c r="A21" s="12" t="s">
        <v>489</v>
      </c>
      <c r="B21" s="12" t="s">
        <v>490</v>
      </c>
      <c r="C21" s="12" t="s">
        <v>491</v>
      </c>
      <c r="D21" s="12" t="s">
        <v>510</v>
      </c>
      <c r="E21" s="12" t="s">
        <v>493</v>
      </c>
      <c r="F21" s="1"/>
      <c r="G21" s="1"/>
      <c r="H21" s="1"/>
      <c r="N21" s="27"/>
      <c r="O21" s="27"/>
    </row>
    <row r="22" spans="1:16" ht="28.8" x14ac:dyDescent="0.3">
      <c r="A22" s="28">
        <f>AVERAGE(I2:I18)</f>
        <v>7.5882352941176467</v>
      </c>
      <c r="B22" s="28">
        <f>AVERAGE(J2:J18)</f>
        <v>9.8235294117647065</v>
      </c>
      <c r="C22" s="28">
        <f>AVERAGE(K2:K18)</f>
        <v>10.941176470588236</v>
      </c>
      <c r="D22" s="28">
        <f>AVERAGE(L2:L18)</f>
        <v>24.470588235294116</v>
      </c>
      <c r="E22" s="28">
        <f>AVERAGE(M2:M18)</f>
        <v>23</v>
      </c>
      <c r="F22" s="12" t="s">
        <v>507</v>
      </c>
      <c r="G22" s="1"/>
      <c r="H22" s="1"/>
      <c r="N22" s="27"/>
      <c r="O22" s="27"/>
    </row>
    <row r="23" spans="1:16" x14ac:dyDescent="0.3">
      <c r="A23" s="28">
        <f>MAX(I2:I18)</f>
        <v>70</v>
      </c>
      <c r="B23" s="28">
        <f>MAX(J2:J18)</f>
        <v>56</v>
      </c>
      <c r="C23" s="28">
        <f>MAX(K2:K18)</f>
        <v>30</v>
      </c>
      <c r="D23" s="28">
        <f>MAX(L2:L18)</f>
        <v>33</v>
      </c>
      <c r="E23" s="28">
        <f>MAX(M2:M18)</f>
        <v>37</v>
      </c>
      <c r="F23" s="12" t="s">
        <v>508</v>
      </c>
      <c r="G23" s="1"/>
      <c r="H23" s="1"/>
      <c r="I23" s="1"/>
      <c r="J23" s="1"/>
      <c r="K23" s="1"/>
      <c r="L23" s="1"/>
      <c r="M23" s="1"/>
      <c r="N23" s="1"/>
      <c r="O23" s="1"/>
      <c r="P23" s="1"/>
    </row>
    <row r="24" spans="1:16" x14ac:dyDescent="0.3">
      <c r="A24" s="28">
        <f>MIN(I2:I18)</f>
        <v>2</v>
      </c>
      <c r="B24" s="28">
        <f>MIN(J2:J18)</f>
        <v>2</v>
      </c>
      <c r="C24" s="28">
        <f>MIN(K2:K18)</f>
        <v>5</v>
      </c>
      <c r="D24" s="28">
        <f>MIN(L2:L18)</f>
        <v>16</v>
      </c>
      <c r="E24" s="28">
        <f>MIN(M2:M18)</f>
        <v>9</v>
      </c>
      <c r="F24" s="12" t="s">
        <v>509</v>
      </c>
    </row>
    <row r="25" spans="1:16" x14ac:dyDescent="0.3">
      <c r="H25" s="1"/>
      <c r="I25" s="1"/>
      <c r="J25" s="1"/>
      <c r="K25" s="1"/>
      <c r="L25" s="1"/>
      <c r="M25" s="1"/>
      <c r="N25" s="1"/>
      <c r="O25" s="1"/>
      <c r="P25" s="1"/>
    </row>
    <row r="26" spans="1:16" x14ac:dyDescent="0.3">
      <c r="B26" s="1"/>
      <c r="C26" s="1"/>
      <c r="D26" s="1"/>
      <c r="E26" s="1"/>
      <c r="F26" s="1"/>
      <c r="G26" s="1"/>
      <c r="H26" s="1"/>
      <c r="I26" s="1"/>
      <c r="J26" s="1"/>
      <c r="K26" s="1"/>
      <c r="L26" s="1"/>
      <c r="M26" s="1"/>
      <c r="N26" s="1"/>
      <c r="O26" s="1"/>
      <c r="P26" s="1"/>
    </row>
    <row r="27" spans="1:16" x14ac:dyDescent="0.3">
      <c r="B27" s="1"/>
      <c r="C27" s="1"/>
      <c r="D27" s="1"/>
      <c r="E27" s="1"/>
      <c r="F27" s="1"/>
      <c r="G27" s="1"/>
      <c r="H27" s="1"/>
      <c r="I27" s="1"/>
      <c r="J27" s="1"/>
      <c r="K27" s="1"/>
      <c r="L27" s="1"/>
      <c r="M27" s="1"/>
      <c r="N27" s="1"/>
      <c r="O27" s="1"/>
      <c r="P27" s="1"/>
    </row>
    <row r="28" spans="1:16" x14ac:dyDescent="0.3">
      <c r="B28" s="1"/>
      <c r="C28" s="1"/>
      <c r="D28" s="1"/>
      <c r="E28" s="1"/>
      <c r="F28" s="1"/>
      <c r="G28" s="1"/>
      <c r="H28" s="1"/>
      <c r="I28" s="1"/>
      <c r="J28" s="1"/>
      <c r="K28" s="1"/>
      <c r="L28" s="1"/>
      <c r="M28" s="1"/>
      <c r="N28" s="1"/>
      <c r="O28" s="1"/>
      <c r="P28" s="1"/>
    </row>
    <row r="29" spans="1:16" x14ac:dyDescent="0.3">
      <c r="B29" s="1"/>
      <c r="C29" s="1"/>
      <c r="D29" s="1"/>
      <c r="E29" s="1"/>
      <c r="F29" s="1"/>
      <c r="G29" s="1"/>
      <c r="H29" s="1"/>
      <c r="I29" s="1"/>
      <c r="J29" s="1"/>
      <c r="K29" s="1"/>
      <c r="L29" s="1"/>
      <c r="M29" s="1"/>
      <c r="N29" s="1"/>
      <c r="O29" s="1"/>
      <c r="P29" s="1"/>
    </row>
    <row r="30" spans="1:16" x14ac:dyDescent="0.3">
      <c r="B30" s="1"/>
      <c r="C30" s="1"/>
      <c r="D30" s="1"/>
      <c r="E30" s="1"/>
      <c r="F30" s="1"/>
      <c r="G30" s="1"/>
      <c r="H30" s="1"/>
      <c r="I30" s="1"/>
      <c r="J30" s="1"/>
      <c r="K30" s="1"/>
      <c r="L30" s="1"/>
      <c r="M30" s="1"/>
      <c r="N30" s="1"/>
      <c r="O30" s="1"/>
      <c r="P30" s="1"/>
    </row>
    <row r="31" spans="1:16" x14ac:dyDescent="0.3">
      <c r="B31" s="1"/>
      <c r="C31" s="1"/>
      <c r="D31" s="1"/>
      <c r="E31" s="1"/>
      <c r="F31" s="1"/>
      <c r="G31" s="1"/>
      <c r="H31" s="1"/>
      <c r="I31" s="1"/>
      <c r="J31" s="1"/>
      <c r="K31" s="1"/>
      <c r="L31" s="1"/>
      <c r="M31" s="1"/>
      <c r="N31" s="1"/>
      <c r="O31" s="1"/>
      <c r="P31" s="1"/>
    </row>
    <row r="32" spans="1:16" x14ac:dyDescent="0.3">
      <c r="B32" s="1"/>
      <c r="C32" s="1"/>
      <c r="D32" s="1"/>
      <c r="E32" s="1"/>
      <c r="F32" s="1"/>
      <c r="G32" s="1"/>
      <c r="H32" s="1"/>
      <c r="I32" s="1"/>
      <c r="J32" s="1"/>
      <c r="K32" s="1"/>
      <c r="L32" s="1"/>
      <c r="M32" s="1"/>
      <c r="N32" s="1"/>
      <c r="O32" s="1"/>
      <c r="P32" s="1"/>
    </row>
    <row r="33" spans="1:16" x14ac:dyDescent="0.3">
      <c r="A33" s="1"/>
      <c r="B33" s="1"/>
      <c r="C33" s="1"/>
      <c r="D33" s="1"/>
      <c r="E33" s="1"/>
      <c r="F33" s="1"/>
      <c r="G33" s="1"/>
      <c r="H33" s="1"/>
      <c r="I33" s="1"/>
      <c r="J33" s="1"/>
      <c r="K33" s="1"/>
      <c r="L33" s="1"/>
      <c r="M33" s="1"/>
      <c r="N33" s="1"/>
      <c r="O33" s="1"/>
      <c r="P33" s="1"/>
    </row>
    <row r="34" spans="1:16" x14ac:dyDescent="0.3">
      <c r="A34" s="1"/>
      <c r="B34" s="1"/>
      <c r="C34" s="1"/>
      <c r="D34" s="1"/>
      <c r="E34" s="1"/>
      <c r="F34" s="1"/>
      <c r="G34" s="1"/>
      <c r="H34" s="1"/>
      <c r="I34" s="1"/>
      <c r="J34" s="1"/>
      <c r="K34" s="1"/>
      <c r="L34" s="1"/>
      <c r="M34" s="1"/>
      <c r="N34" s="1"/>
      <c r="O34" s="1"/>
      <c r="P34" s="1"/>
    </row>
    <row r="35" spans="1:16" x14ac:dyDescent="0.3">
      <c r="A35" s="1"/>
      <c r="B35" s="1"/>
      <c r="C35" s="1"/>
      <c r="D35" s="1"/>
      <c r="E35" s="1"/>
      <c r="F35" s="1"/>
      <c r="G35" s="1"/>
      <c r="H35" s="1"/>
      <c r="I35" s="1"/>
      <c r="J35" s="1"/>
      <c r="K35" s="1"/>
      <c r="L35" s="1"/>
      <c r="M35" s="1"/>
      <c r="N35" s="1"/>
      <c r="O35" s="1"/>
      <c r="P35" s="1"/>
    </row>
    <row r="36" spans="1:16" x14ac:dyDescent="0.3">
      <c r="A36" s="1"/>
      <c r="B36" s="1"/>
      <c r="C36" s="1"/>
      <c r="D36" s="1"/>
      <c r="E36" s="1"/>
      <c r="F36" s="1"/>
      <c r="G36" s="1"/>
      <c r="H36" s="1"/>
      <c r="I36" s="1"/>
      <c r="J36" s="1"/>
      <c r="K36" s="1"/>
      <c r="L36" s="1"/>
      <c r="M36" s="1"/>
      <c r="N36" s="1"/>
      <c r="O36" s="1"/>
      <c r="P36" s="1"/>
    </row>
    <row r="37" spans="1:16" x14ac:dyDescent="0.3">
      <c r="A37" s="1"/>
      <c r="B37" s="1"/>
      <c r="C37" s="1"/>
      <c r="D37" s="1"/>
      <c r="E37" s="1"/>
      <c r="F37" s="1"/>
      <c r="G37" s="1"/>
      <c r="H37" s="1"/>
      <c r="I37" s="1"/>
      <c r="J37" s="1"/>
      <c r="K37" s="1"/>
      <c r="L37" s="1"/>
      <c r="M37" s="1"/>
      <c r="N37" s="1"/>
      <c r="O37" s="1"/>
      <c r="P37" s="1"/>
    </row>
    <row r="38" spans="1:16" x14ac:dyDescent="0.3">
      <c r="A38" s="1"/>
      <c r="B38" s="1"/>
      <c r="C38" s="1"/>
      <c r="D38" s="1"/>
      <c r="E38" s="1"/>
      <c r="F38" s="1"/>
      <c r="G38" s="1"/>
      <c r="H38" s="1"/>
      <c r="I38" s="1"/>
      <c r="J38" s="1"/>
      <c r="K38" s="1"/>
      <c r="L38" s="1"/>
      <c r="M38" s="1"/>
      <c r="N38" s="1"/>
      <c r="O38" s="1"/>
      <c r="P38" s="1"/>
    </row>
    <row r="39" spans="1:16" x14ac:dyDescent="0.3">
      <c r="A39" s="1"/>
      <c r="B39" s="1"/>
      <c r="C39" s="1"/>
      <c r="D39" s="1"/>
      <c r="E39" s="1"/>
      <c r="F39" s="1"/>
      <c r="G39" s="1"/>
      <c r="H39" s="1"/>
      <c r="I39" s="1"/>
      <c r="J39" s="1"/>
      <c r="K39" s="1"/>
      <c r="L39" s="1"/>
      <c r="M39" s="1"/>
      <c r="N39" s="1"/>
      <c r="O39" s="1"/>
      <c r="P39" s="1"/>
    </row>
    <row r="40" spans="1:16" x14ac:dyDescent="0.3">
      <c r="A40" s="1"/>
      <c r="B40" s="1"/>
      <c r="C40" s="1"/>
      <c r="D40" s="1"/>
      <c r="E40" s="1"/>
      <c r="F40" s="1"/>
      <c r="G40" s="1"/>
      <c r="H40" s="1"/>
      <c r="I40" s="1"/>
      <c r="J40" s="1"/>
      <c r="K40" s="1"/>
      <c r="L40" s="1"/>
      <c r="M40" s="1"/>
      <c r="N40" s="1"/>
      <c r="O40" s="1"/>
      <c r="P40" s="1"/>
    </row>
    <row r="41" spans="1:16" x14ac:dyDescent="0.3">
      <c r="A41" s="1"/>
      <c r="B41" s="1"/>
      <c r="C41" s="1"/>
      <c r="D41" s="1"/>
      <c r="E41" s="1"/>
      <c r="F41" s="1"/>
      <c r="G41" s="1"/>
      <c r="H41" s="1"/>
      <c r="I41" s="1"/>
      <c r="J41" s="1"/>
      <c r="K41" s="1"/>
      <c r="L41" s="1"/>
      <c r="M41" s="1"/>
      <c r="N41" s="1"/>
      <c r="O41" s="1"/>
      <c r="P41" s="1"/>
    </row>
    <row r="42" spans="1:16" x14ac:dyDescent="0.3">
      <c r="A42" s="1"/>
      <c r="B42" s="1"/>
      <c r="C42" s="1"/>
      <c r="D42" s="1"/>
      <c r="E42" s="1"/>
      <c r="F42" s="1"/>
      <c r="G42" s="1"/>
      <c r="H42" s="1"/>
      <c r="I42" s="1"/>
      <c r="J42" s="1"/>
      <c r="K42" s="1"/>
      <c r="L42" s="1"/>
      <c r="M42" s="1"/>
      <c r="N42" s="1"/>
      <c r="O42" s="1"/>
      <c r="P42" s="1"/>
    </row>
    <row r="43" spans="1:16" x14ac:dyDescent="0.3">
      <c r="A43" s="1"/>
      <c r="B43" s="1"/>
      <c r="C43" s="1"/>
      <c r="D43" s="1"/>
      <c r="E43" s="1"/>
      <c r="F43" s="1"/>
      <c r="G43" s="1"/>
      <c r="H43" s="1"/>
      <c r="I43" s="1"/>
      <c r="J43" s="1"/>
      <c r="K43" s="1"/>
      <c r="L43" s="1"/>
      <c r="M43" s="1"/>
      <c r="N43" s="1"/>
      <c r="O43" s="1"/>
      <c r="P43" s="1"/>
    </row>
    <row r="44" spans="1:16" x14ac:dyDescent="0.3">
      <c r="A44" s="1"/>
      <c r="B44" s="1"/>
      <c r="C44" s="1"/>
      <c r="D44" s="1"/>
      <c r="E44" s="1"/>
      <c r="F44" s="1"/>
      <c r="G44" s="1"/>
      <c r="H44" s="1"/>
      <c r="I44" s="1"/>
      <c r="J44" s="1"/>
      <c r="K44" s="1"/>
      <c r="L44" s="1"/>
      <c r="M44" s="1"/>
      <c r="N44" s="1"/>
      <c r="O44" s="1"/>
      <c r="P44" s="1"/>
    </row>
    <row r="45" spans="1:16" x14ac:dyDescent="0.3">
      <c r="A45" s="1"/>
      <c r="B45" s="1"/>
      <c r="C45" s="1"/>
      <c r="D45" s="1"/>
      <c r="E45" s="1"/>
      <c r="F45" s="1"/>
      <c r="G45" s="1"/>
      <c r="H45" s="1"/>
      <c r="I45" s="1"/>
      <c r="J45" s="1"/>
      <c r="K45" s="1"/>
      <c r="L45" s="1"/>
      <c r="M45" s="1"/>
      <c r="N45" s="1"/>
      <c r="O45" s="1"/>
      <c r="P45" s="1"/>
    </row>
    <row r="46" spans="1:16" x14ac:dyDescent="0.3">
      <c r="A46" s="1"/>
      <c r="B46" s="1"/>
      <c r="C46" s="1"/>
      <c r="D46" s="1"/>
      <c r="E46" s="1"/>
      <c r="F46" s="1"/>
      <c r="G46" s="1"/>
      <c r="H46" s="1"/>
      <c r="I46" s="1"/>
      <c r="J46" s="1"/>
      <c r="K46" s="1"/>
      <c r="L46" s="1"/>
      <c r="M46" s="1"/>
      <c r="N46" s="1"/>
      <c r="O46" s="1"/>
      <c r="P46" s="1"/>
    </row>
    <row r="47" spans="1:16" x14ac:dyDescent="0.3">
      <c r="A47" s="1"/>
      <c r="B47" s="1"/>
      <c r="C47" s="1"/>
      <c r="D47" s="1"/>
      <c r="E47" s="1"/>
      <c r="F47" s="1"/>
      <c r="G47" s="1"/>
      <c r="H47" s="1"/>
      <c r="I47" s="1"/>
      <c r="J47" s="1"/>
      <c r="K47" s="1"/>
      <c r="L47" s="1"/>
      <c r="M47" s="1"/>
      <c r="N47" s="1"/>
      <c r="O47" s="1"/>
      <c r="P47" s="1"/>
    </row>
    <row r="48" spans="1:16" x14ac:dyDescent="0.3">
      <c r="A48" s="1"/>
      <c r="B48" s="1"/>
      <c r="C48" s="1"/>
      <c r="D48" s="1"/>
      <c r="E48" s="1"/>
      <c r="F48" s="1"/>
      <c r="G48" s="1"/>
      <c r="H48" s="1"/>
      <c r="I48" s="1"/>
      <c r="J48" s="1"/>
      <c r="K48" s="1"/>
      <c r="L48" s="1"/>
      <c r="M48" s="1"/>
      <c r="N48" s="1"/>
      <c r="O48" s="1"/>
      <c r="P48" s="1"/>
    </row>
    <row r="49" spans="1:16" x14ac:dyDescent="0.3">
      <c r="A49" s="1"/>
      <c r="B49" s="1"/>
      <c r="C49" s="1"/>
      <c r="D49" s="1"/>
      <c r="E49" s="1"/>
      <c r="F49" s="1"/>
      <c r="G49" s="1"/>
      <c r="H49" s="1"/>
      <c r="I49" s="1"/>
      <c r="J49" s="1"/>
      <c r="K49" s="1"/>
      <c r="L49" s="1"/>
      <c r="M49" s="1"/>
      <c r="N49" s="1"/>
      <c r="O49" s="1"/>
      <c r="P49" s="1"/>
    </row>
    <row r="50" spans="1:16" x14ac:dyDescent="0.3">
      <c r="A50" s="1"/>
      <c r="B50" s="1"/>
      <c r="C50" s="1"/>
      <c r="D50" s="1"/>
      <c r="E50" s="1"/>
      <c r="F50" s="1"/>
      <c r="G50" s="1"/>
      <c r="H50" s="1"/>
      <c r="I50" s="1"/>
      <c r="J50" s="1"/>
      <c r="K50" s="1"/>
      <c r="L50" s="1"/>
      <c r="M50" s="1"/>
      <c r="N50" s="1"/>
      <c r="O50" s="1"/>
      <c r="P50" s="1"/>
    </row>
    <row r="51" spans="1:16" x14ac:dyDescent="0.3">
      <c r="A51" s="1"/>
      <c r="B51" s="1"/>
      <c r="C51" s="1"/>
      <c r="D51" s="1"/>
      <c r="E51" s="1"/>
      <c r="F51" s="1"/>
      <c r="G51" s="1"/>
      <c r="H51" s="1"/>
      <c r="I51" s="1"/>
      <c r="J51" s="1"/>
      <c r="K51" s="1"/>
      <c r="L51" s="1"/>
      <c r="M51" s="1"/>
      <c r="N51" s="1"/>
      <c r="O51" s="1"/>
      <c r="P51" s="1"/>
    </row>
    <row r="52" spans="1:16" x14ac:dyDescent="0.3">
      <c r="A52" s="1"/>
      <c r="B52" s="1"/>
      <c r="C52" s="1"/>
      <c r="D52" s="1"/>
      <c r="E52" s="1"/>
      <c r="F52" s="1"/>
      <c r="G52" s="1"/>
      <c r="H52" s="1"/>
      <c r="I52" s="1"/>
      <c r="J52" s="1"/>
      <c r="K52" s="1"/>
      <c r="L52" s="1"/>
      <c r="M52" s="1"/>
      <c r="N52" s="1"/>
      <c r="O52" s="1"/>
      <c r="P52" s="1"/>
    </row>
    <row r="53" spans="1:16" x14ac:dyDescent="0.3">
      <c r="A53" s="1"/>
      <c r="B53" s="1"/>
      <c r="C53" s="1"/>
      <c r="D53" s="1"/>
      <c r="E53" s="1"/>
      <c r="F53" s="1"/>
      <c r="G53" s="1"/>
      <c r="H53" s="1"/>
      <c r="I53" s="1"/>
      <c r="J53" s="1"/>
      <c r="K53" s="1"/>
      <c r="L53" s="1"/>
      <c r="M53" s="1"/>
      <c r="N53" s="1"/>
      <c r="O53" s="1"/>
      <c r="P53" s="1"/>
    </row>
    <row r="54" spans="1:16" x14ac:dyDescent="0.3">
      <c r="A54" s="1"/>
      <c r="B54" s="1"/>
      <c r="C54" s="1"/>
      <c r="D54" s="1"/>
      <c r="E54" s="1"/>
      <c r="F54" s="1"/>
      <c r="G54" s="1"/>
      <c r="H54" s="1"/>
      <c r="I54" s="1"/>
      <c r="J54" s="1"/>
      <c r="K54" s="1"/>
      <c r="L54" s="1"/>
      <c r="M54" s="1"/>
      <c r="N54" s="1"/>
      <c r="O54" s="1"/>
      <c r="P54" s="1"/>
    </row>
    <row r="55" spans="1:16" x14ac:dyDescent="0.3">
      <c r="A55" s="1"/>
      <c r="B55" s="1"/>
      <c r="C55" s="1"/>
      <c r="D55" s="1"/>
      <c r="E55" s="1"/>
      <c r="F55" s="1"/>
      <c r="G55" s="1"/>
      <c r="H55" s="1"/>
      <c r="I55" s="1"/>
      <c r="J55" s="1"/>
      <c r="K55" s="1"/>
      <c r="L55" s="1"/>
      <c r="M55" s="1"/>
      <c r="N55" s="1"/>
      <c r="O55" s="1"/>
      <c r="P55" s="1"/>
    </row>
    <row r="56" spans="1:16" x14ac:dyDescent="0.3">
      <c r="A56" s="1"/>
      <c r="B56" s="1"/>
      <c r="C56" s="1"/>
      <c r="D56" s="1"/>
      <c r="E56" s="1"/>
      <c r="F56" s="1"/>
      <c r="G56" s="1"/>
      <c r="H56" s="1"/>
      <c r="I56" s="1"/>
      <c r="J56" s="1"/>
      <c r="K56" s="1"/>
      <c r="L56" s="1"/>
      <c r="M56" s="1"/>
      <c r="N56" s="1"/>
      <c r="O56" s="1"/>
      <c r="P56" s="1"/>
    </row>
    <row r="57" spans="1:16" x14ac:dyDescent="0.3">
      <c r="A57" s="1"/>
      <c r="B57" s="1"/>
      <c r="C57" s="1"/>
      <c r="D57" s="1"/>
      <c r="E57" s="1"/>
      <c r="F57" s="1"/>
      <c r="G57" s="1"/>
      <c r="H57" s="1"/>
      <c r="I57" s="1"/>
      <c r="J57" s="1"/>
      <c r="K57" s="1"/>
      <c r="L57" s="1"/>
      <c r="M57" s="1"/>
      <c r="N57" s="1"/>
      <c r="O57" s="1"/>
      <c r="P57" s="1"/>
    </row>
    <row r="58" spans="1:16" x14ac:dyDescent="0.3">
      <c r="A58" s="1"/>
      <c r="B58" s="1"/>
      <c r="C58" s="1"/>
      <c r="D58" s="1"/>
      <c r="E58" s="1"/>
      <c r="F58" s="1"/>
      <c r="G58" s="1"/>
      <c r="H58" s="1"/>
      <c r="I58" s="1"/>
      <c r="J58" s="1"/>
      <c r="K58" s="1"/>
      <c r="L58" s="1"/>
      <c r="M58" s="1"/>
      <c r="N58" s="1"/>
      <c r="O58" s="1"/>
      <c r="P58" s="1"/>
    </row>
    <row r="59" spans="1:16" x14ac:dyDescent="0.3">
      <c r="A59" s="1"/>
      <c r="B59" s="1"/>
      <c r="C59" s="1"/>
      <c r="D59" s="1"/>
      <c r="E59" s="1"/>
      <c r="F59" s="1"/>
      <c r="G59" s="1"/>
      <c r="H59" s="1"/>
      <c r="I59" s="1"/>
      <c r="J59" s="1"/>
      <c r="K59" s="1"/>
      <c r="L59" s="1"/>
      <c r="M59" s="1"/>
      <c r="N59" s="1"/>
      <c r="O59" s="1"/>
      <c r="P59"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Data Set InfoThe </vt:lpstr>
      <vt:lpstr>2. Position Control FTE</vt:lpstr>
      <vt:lpstr>3. Employee Turnover</vt:lpstr>
      <vt:lpstr>4. Recruitment</vt:lpstr>
      <vt:lpstr>5. Dept Hiring Decision</vt:lpstr>
      <vt:lpstr>6. Cand Bgnd Process</vt:lpstr>
      <vt:lpstr>7. Cand Bgnd DATA</vt:lpstr>
      <vt:lpstr>8. Dept Hiring DATA</vt:lpstr>
      <vt:lpstr>9. Recruitment DATA</vt:lpstr>
      <vt:lpstr>10. 2024 Data for Images</vt:lpstr>
      <vt:lpstr>11. Sample 2024 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 Randolph-Pollard</dc:creator>
  <cp:lastModifiedBy>Kay Randolph-Pollard</cp:lastModifiedBy>
  <dcterms:created xsi:type="dcterms:W3CDTF">2025-01-08T04:09:50Z</dcterms:created>
  <dcterms:modified xsi:type="dcterms:W3CDTF">2025-03-26T23:58:48Z</dcterms:modified>
</cp:coreProperties>
</file>